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110" windowHeight="8595" activeTab="0"/>
  </bookViews>
  <sheets>
    <sheet name="Informacja z wykon dochodów" sheetId="1" r:id="rId1"/>
    <sheet name="Informacja z wykon wydatków" sheetId="2" r:id="rId2"/>
  </sheets>
  <definedNames>
    <definedName name="_xlnm.Print_Area" localSheetId="0">'Informacja z wykon dochodów'!$A$1:$G$65</definedName>
    <definedName name="_xlnm.Print_Area" localSheetId="1">'Informacja z wykon wydatków'!$A$1:$H$76</definedName>
    <definedName name="_xlnm.Print_Titles" localSheetId="1">'Informacja z wykon wydatków'!$3:$3</definedName>
  </definedNames>
  <calcPr fullCalcOnLoad="1"/>
</workbook>
</file>

<file path=xl/sharedStrings.xml><?xml version="1.0" encoding="utf-8"?>
<sst xmlns="http://schemas.openxmlformats.org/spreadsheetml/2006/main" count="159" uniqueCount="125">
  <si>
    <t>Nazwa</t>
  </si>
  <si>
    <t>Pozostała działalność</t>
  </si>
  <si>
    <t>Wpływy z usług</t>
  </si>
  <si>
    <t>Oświata i wychowanie</t>
  </si>
  <si>
    <t>Gimnazja</t>
  </si>
  <si>
    <t>Ochotnicze straże pożarne</t>
  </si>
  <si>
    <t>Podatek rolny</t>
  </si>
  <si>
    <t>Podatek leśny</t>
  </si>
  <si>
    <t>Podatek od nieruchomości</t>
  </si>
  <si>
    <t>Podatek od spadków i darowizn</t>
  </si>
  <si>
    <t>Wpływy z opłaty skarbowej</t>
  </si>
  <si>
    <t>Urzędy wojewódzkie</t>
  </si>
  <si>
    <t>Różne rozliczenia</t>
  </si>
  <si>
    <t>Różne rozliczenia finansowe</t>
  </si>
  <si>
    <t>Szkoły podstawowe</t>
  </si>
  <si>
    <t>Urzędy gmin</t>
  </si>
  <si>
    <t>Rolnictwo i łowiectwo</t>
  </si>
  <si>
    <t>Dostarczanie wody</t>
  </si>
  <si>
    <t>Gospodarka mieszkaniowa</t>
  </si>
  <si>
    <t>Administracja publiczna</t>
  </si>
  <si>
    <t>Bezpieczeństwo publiczne i ochrona przeciwpożarowa</t>
  </si>
  <si>
    <t>Podatek od środków transportowych</t>
  </si>
  <si>
    <t>Podatek od czynności cywilnoprawnych</t>
  </si>
  <si>
    <t>Pozostałe odsetki</t>
  </si>
  <si>
    <t>Ośrodki pomocy społecznej</t>
  </si>
  <si>
    <t>Wpływy z różnych dochodów</t>
  </si>
  <si>
    <t>Edukacyjna opieka wychowawcza</t>
  </si>
  <si>
    <t>Gospodarka gruntami i nieruchomościami</t>
  </si>
  <si>
    <t>Infrastruktura wodociągowa i sanitacyjna wsi</t>
  </si>
  <si>
    <t>Pomoc społeczna</t>
  </si>
  <si>
    <t>Subwencje ogólne z budżetu państwa</t>
  </si>
  <si>
    <t>Domy pomocy społecznej</t>
  </si>
  <si>
    <t>Dochody z najmu i dzierżawy składników majątkowych</t>
  </si>
  <si>
    <t>Podatek dochodowy od osób fizycznych</t>
  </si>
  <si>
    <t>Podatek dochodowy od osób prawnych</t>
  </si>
  <si>
    <t>Usługi opiekuńcze i specjalistyczne usługi opiekuńcze</t>
  </si>
  <si>
    <t>Środki na dofinansowanie własnych inwestycji gmin pozyskane z innych źródeł</t>
  </si>
  <si>
    <t>Pomoc materialna dla uczniów</t>
  </si>
  <si>
    <t>%</t>
  </si>
  <si>
    <t>Dotacje celowe otrzymane z budżetu państwa na realizację zadań bieżących z zakresu administracji rządowej oraz innych zadań zleconych gminie</t>
  </si>
  <si>
    <t>Wpływy z innych lokalnych opłat pobieranych przez jst na podstawie odrębnych ustaw</t>
  </si>
  <si>
    <t>Wpłaty z tytułu odpłatnego nabycia prawa własności oraz prawa użytkowania wieczystego nieruchomości</t>
  </si>
  <si>
    <t>Dział</t>
  </si>
  <si>
    <t>Rozdział</t>
  </si>
  <si>
    <t xml:space="preserve">Plan po zmianie </t>
  </si>
  <si>
    <t xml:space="preserve">Wykonanie </t>
  </si>
  <si>
    <t>Razem</t>
  </si>
  <si>
    <t>w tym:</t>
  </si>
  <si>
    <t>bieżące</t>
  </si>
  <si>
    <t>majątkowe</t>
  </si>
  <si>
    <t xml:space="preserve"> 010</t>
  </si>
  <si>
    <t>Wytwarzanie i zaopatrywanie w energię elektryczną, gaz i wodę</t>
  </si>
  <si>
    <t>Wpływy z opłat za zarząd, użytkowanie i użytkowanie wieczyste nieruchomości</t>
  </si>
  <si>
    <t>Dochody jednostek samorzadu terytorialnego związane z realizacją zadań z zakresu administracji rządowej oraz innych zadań zleconych ustawami</t>
  </si>
  <si>
    <t>Urzędy naczelnych organów władzy państwowej, kontroli i ochrony prawa oraz sądownictwa</t>
  </si>
  <si>
    <t>Dochody od osób prawnych, od osób fizycznych i od innych jednostek nie posiadających osobowości prawnej oraz wydatki związane z ich poborem</t>
  </si>
  <si>
    <t>Podatek od działalności gospodarczej osób fizycznych opłacany w formie karty podatkowej</t>
  </si>
  <si>
    <t>Odsetki od nieterminowych wpłat z tyułu  podatków i opłat</t>
  </si>
  <si>
    <t>Wpływy z opłat za zezwolenia na sprzedaż alkoholu</t>
  </si>
  <si>
    <t>Otrzymane spadki, zapisy, darowizny  w postaci pieniężnej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</si>
  <si>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</si>
  <si>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</si>
  <si>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Dotacje celowe otrzymane z budżetu państwa na realizację własnych  zadań bieżących gmin</t>
  </si>
  <si>
    <t>Ogółem</t>
  </si>
  <si>
    <t>Plan po zmianie</t>
  </si>
  <si>
    <t>Wykonanie razem</t>
  </si>
  <si>
    <t>Wydatki bieżące</t>
  </si>
  <si>
    <t>Wydatki majątkowe</t>
  </si>
  <si>
    <t>010</t>
  </si>
  <si>
    <t>01010</t>
  </si>
  <si>
    <t>01030</t>
  </si>
  <si>
    <t>Izby rolnicze</t>
  </si>
  <si>
    <t>Transport i łączność</t>
  </si>
  <si>
    <t>Drogi publiczne wojewódzkie</t>
  </si>
  <si>
    <t>Drogi publiczne powiatowe</t>
  </si>
  <si>
    <t>Drogi publiczne gminne</t>
  </si>
  <si>
    <t>Działalność usługowa</t>
  </si>
  <si>
    <t>Plany zagospodarowania przestrzennego</t>
  </si>
  <si>
    <t>Rady gmin</t>
  </si>
  <si>
    <t>Promocja jednostek samorządu terytorialnego</t>
  </si>
  <si>
    <t>Urzędy naczelnych organów władzy państwowej, kontroli i ochrony prawa</t>
  </si>
  <si>
    <t>Komendy wojewódzkie Policji</t>
  </si>
  <si>
    <t>Pobór podatków, opłat i niepodatkowych należności podatkowych</t>
  </si>
  <si>
    <t>Obsługa długu publicznego</t>
  </si>
  <si>
    <t>Obsługa papierów wartościowych, kredytów i pożyczek jst</t>
  </si>
  <si>
    <t xml:space="preserve">Różne rozliczenia </t>
  </si>
  <si>
    <t>Rezerwy ogólne i celowe</t>
  </si>
  <si>
    <t>Oddziały przedszkolne w szkołach podstawowych</t>
  </si>
  <si>
    <t xml:space="preserve">Przedszkola 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</si>
  <si>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</si>
  <si>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</si>
  <si>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</si>
  <si>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</si>
  <si>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</si>
  <si>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>Składki na ubezpieczenia zdrowotne  opłacane za  osoby pobierające  niektóre świadczenia z pomocy społecznej oraz niektóre świadczenia rodzinne</t>
  </si>
  <si>
    <t>Świetlice szkolne</t>
  </si>
  <si>
    <t>Gospodarka komunalna i ochrona środowiska</t>
  </si>
  <si>
    <t>Oczyszczanie miast i wsi</t>
  </si>
  <si>
    <t>Oświetlenie ulic, placów i dróg</t>
  </si>
  <si>
    <t>Kultura i ochrona dziedzictwa narodowego</t>
  </si>
  <si>
    <t>Biblioteki</t>
  </si>
  <si>
    <t>Kultura fizyczna i sport</t>
  </si>
  <si>
    <t>Zadania w zakresie kultury fizycznej i sportu</t>
  </si>
  <si>
    <t>O g ó ł e m</t>
  </si>
  <si>
    <t>Dane uzupełniające:</t>
  </si>
  <si>
    <t>Źródło dochodów</t>
  </si>
  <si>
    <t>Transport i łącznośc</t>
  </si>
  <si>
    <t>Dotacje celowe</t>
  </si>
  <si>
    <t>Dotacje celowe w ramach programów finansowanych z udziałem środków europejskich</t>
  </si>
  <si>
    <t>Wpływy z różnych oplat</t>
  </si>
  <si>
    <t>921</t>
  </si>
  <si>
    <t xml:space="preserve">Wpływy ze zwrotów dotacji </t>
  </si>
  <si>
    <t>Wpływy z tyt. zwrotów wypłaconych świadczeń z funduszu alimentacyjnego</t>
  </si>
  <si>
    <t>Informacja z wykonania dochodów budżetu Gminy Jaktorów w okresie I kwartału 2010r</t>
  </si>
  <si>
    <t>Informacja z wykonania wydatków budżetu Gminy Jaktorów  za I kwartał  2010r</t>
  </si>
  <si>
    <t>Informacje uzupełniające:</t>
  </si>
  <si>
    <t>Nadwyżka za I kwartał 2010</t>
  </si>
  <si>
    <t>Zasiłki stałe</t>
  </si>
  <si>
    <t>Wpływy i wydatki związane z gromadzeniem środków z opłat i kar za korzystanie ze środowiska</t>
  </si>
  <si>
    <t xml:space="preserve"> Umorzenia   niepodatkowe należności  budżetowych</t>
  </si>
  <si>
    <t>Przetwórstwo przemysłowe</t>
  </si>
  <si>
    <t>15011</t>
  </si>
  <si>
    <t>Rozwój przedsiębiorczości</t>
  </si>
  <si>
    <t>,</t>
  </si>
  <si>
    <t>%
 5 : 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</si>
</sst>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4">
    <font>
      <sz val="12"/>
      <name val="Arial CE"/>
      <family val="2"/>
    </font>
    <font>
      <sz val="10"/>
      <name val="Arial CE"/>
      <family val="0"/>
    </font>
    <font>
      <u val="single"/>
      <sz val="12"/>
      <color indexed="12"/>
      <name val="Arial CE"/>
      <family val="2"/>
    </font>
    <font>
      <u val="single"/>
      <sz val="12"/>
      <color indexed="36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b/>
      <sz val="11"/>
      <name val="Arial CE"/>
      <family val="2"/>
    </font>
    <font>
      <sz val="11"/>
      <color indexed="8"/>
      <name val="Arial CE"/>
      <family val="2"/>
    </font>
    <font>
      <b/>
      <i/>
      <sz val="11"/>
      <name val="Arial CE"/>
      <family val="2"/>
    </font>
    <font>
      <sz val="11"/>
      <name val="Arial"/>
      <family val="0"/>
    </font>
    <font>
      <b/>
      <sz val="12"/>
      <name val="Arial CE"/>
      <family val="2"/>
    </font>
    <font>
      <b/>
      <sz val="11"/>
      <name val="Arial"/>
      <family val="2"/>
    </font>
    <font>
      <b/>
      <i/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i/>
      <sz val="10"/>
      <name val="Arial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4" fontId="8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4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9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4" fontId="8" fillId="0" borderId="13" xfId="0" applyNumberFormat="1" applyFont="1" applyBorder="1" applyAlignment="1">
      <alignment/>
    </xf>
    <xf numFmtId="2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4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3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17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center"/>
    </xf>
    <xf numFmtId="0" fontId="18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49" fontId="9" fillId="0" borderId="10" xfId="0" applyNumberFormat="1" applyFont="1" applyBorder="1" applyAlignment="1">
      <alignment horizontal="center" vertical="top" wrapText="1"/>
    </xf>
    <xf numFmtId="4" fontId="14" fillId="0" borderId="10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19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4" fontId="18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/>
    </xf>
    <xf numFmtId="4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4" fontId="17" fillId="0" borderId="10" xfId="0" applyNumberFormat="1" applyFont="1" applyBorder="1" applyAlignment="1">
      <alignment vertical="top" wrapText="1"/>
    </xf>
    <xf numFmtId="4" fontId="12" fillId="0" borderId="1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horizontal="left"/>
    </xf>
    <xf numFmtId="0" fontId="13" fillId="33" borderId="13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zoomScaleSheetLayoutView="100" zoomScalePageLayoutView="0" workbookViewId="0" topLeftCell="A1">
      <selection activeCell="G6" sqref="G6"/>
    </sheetView>
  </sheetViews>
  <sheetFormatPr defaultColWidth="8.796875" defaultRowHeight="15.75" customHeight="1"/>
  <cols>
    <col min="1" max="1" width="4.8984375" style="13" customWidth="1"/>
    <col min="2" max="2" width="48.8984375" style="13" customWidth="1"/>
    <col min="3" max="3" width="13" style="13" customWidth="1"/>
    <col min="4" max="4" width="13.09765625" style="13" customWidth="1"/>
    <col min="5" max="5" width="11.8984375" style="13" customWidth="1"/>
    <col min="6" max="6" width="10.8984375" style="13" customWidth="1"/>
    <col min="7" max="7" width="8.3984375" style="13" customWidth="1"/>
    <col min="8" max="16384" width="8.8984375" style="13" customWidth="1"/>
  </cols>
  <sheetData>
    <row r="1" spans="2:6" s="1" customFormat="1" ht="19.5" customHeight="1">
      <c r="B1" s="107" t="s">
        <v>113</v>
      </c>
      <c r="C1" s="107"/>
      <c r="D1" s="107"/>
      <c r="E1" s="107"/>
      <c r="F1" s="107"/>
    </row>
    <row r="2" spans="1:3" ht="15.75" customHeight="1">
      <c r="A2" s="1"/>
      <c r="B2" s="1"/>
      <c r="C2" s="1"/>
    </row>
    <row r="3" spans="1:7" ht="18" customHeight="1">
      <c r="A3" s="108" t="s">
        <v>42</v>
      </c>
      <c r="B3" s="115" t="s">
        <v>105</v>
      </c>
      <c r="C3" s="118" t="s">
        <v>44</v>
      </c>
      <c r="D3" s="121" t="s">
        <v>45</v>
      </c>
      <c r="E3" s="122"/>
      <c r="F3" s="123"/>
      <c r="G3" s="111" t="s">
        <v>38</v>
      </c>
    </row>
    <row r="4" spans="1:7" ht="13.5" customHeight="1">
      <c r="A4" s="109"/>
      <c r="B4" s="116"/>
      <c r="C4" s="119"/>
      <c r="D4" s="114" t="s">
        <v>46</v>
      </c>
      <c r="E4" s="14" t="s">
        <v>47</v>
      </c>
      <c r="F4" s="15"/>
      <c r="G4" s="112"/>
    </row>
    <row r="5" spans="1:7" ht="15.75" customHeight="1">
      <c r="A5" s="110"/>
      <c r="B5" s="117"/>
      <c r="C5" s="120"/>
      <c r="D5" s="114"/>
      <c r="E5" s="92" t="s">
        <v>48</v>
      </c>
      <c r="F5" s="16" t="s">
        <v>49</v>
      </c>
      <c r="G5" s="113"/>
    </row>
    <row r="6" spans="1:7" s="11" customFormat="1" ht="15.75" customHeight="1">
      <c r="A6" s="17">
        <v>1</v>
      </c>
      <c r="B6" s="17">
        <v>2</v>
      </c>
      <c r="C6" s="17">
        <v>3</v>
      </c>
      <c r="D6" s="8">
        <v>4</v>
      </c>
      <c r="E6" s="8">
        <v>5</v>
      </c>
      <c r="F6" s="18">
        <v>6</v>
      </c>
      <c r="G6" s="8">
        <v>7</v>
      </c>
    </row>
    <row r="7" spans="1:7" s="23" customFormat="1" ht="19.5" customHeight="1">
      <c r="A7" s="19" t="s">
        <v>50</v>
      </c>
      <c r="B7" s="20" t="s">
        <v>16</v>
      </c>
      <c r="C7" s="12">
        <f>C8+C9</f>
        <v>250550</v>
      </c>
      <c r="D7" s="12">
        <f>D8+D9</f>
        <v>42650</v>
      </c>
      <c r="E7" s="12">
        <f>E8+E9</f>
        <v>0</v>
      </c>
      <c r="F7" s="12">
        <f>F8+F9</f>
        <v>42650</v>
      </c>
      <c r="G7" s="12">
        <f>D7/C7*100</f>
        <v>17.022550389143884</v>
      </c>
    </row>
    <row r="8" spans="1:7" s="29" customFormat="1" ht="29.25" customHeight="1">
      <c r="A8" s="24"/>
      <c r="B8" s="2" t="s">
        <v>36</v>
      </c>
      <c r="C8" s="26">
        <v>250000</v>
      </c>
      <c r="D8" s="26">
        <v>42650</v>
      </c>
      <c r="E8" s="26"/>
      <c r="F8" s="27">
        <f>D8</f>
        <v>42650</v>
      </c>
      <c r="G8" s="28">
        <f aca="true" t="shared" si="0" ref="G8:G28">D8/C8*100</f>
        <v>17.06</v>
      </c>
    </row>
    <row r="9" spans="1:7" ht="17.25" customHeight="1">
      <c r="A9" s="8"/>
      <c r="B9" s="2" t="s">
        <v>32</v>
      </c>
      <c r="C9" s="26">
        <v>550</v>
      </c>
      <c r="D9" s="26">
        <v>0</v>
      </c>
      <c r="E9" s="26">
        <f>D9</f>
        <v>0</v>
      </c>
      <c r="F9" s="32"/>
      <c r="G9" s="28">
        <f t="shared" si="0"/>
        <v>0</v>
      </c>
    </row>
    <row r="10" spans="1:7" s="23" customFormat="1" ht="27" customHeight="1">
      <c r="A10" s="34">
        <v>400</v>
      </c>
      <c r="B10" s="35" t="s">
        <v>51</v>
      </c>
      <c r="C10" s="12">
        <f>C11+C12</f>
        <v>351000</v>
      </c>
      <c r="D10" s="12">
        <f>D11+D12</f>
        <v>154721.87</v>
      </c>
      <c r="E10" s="12">
        <f>E11+E12</f>
        <v>154721.87</v>
      </c>
      <c r="F10" s="12">
        <f>F11+F12</f>
        <v>0</v>
      </c>
      <c r="G10" s="12">
        <f>D10/C10*100</f>
        <v>44.08030484330484</v>
      </c>
    </row>
    <row r="11" spans="1:7" ht="17.25" customHeight="1">
      <c r="A11" s="8"/>
      <c r="B11" s="3" t="s">
        <v>2</v>
      </c>
      <c r="C11" s="26">
        <v>350000</v>
      </c>
      <c r="D11" s="26">
        <v>154452.33</v>
      </c>
      <c r="E11" s="26">
        <f>D11</f>
        <v>154452.33</v>
      </c>
      <c r="F11" s="32"/>
      <c r="G11" s="28">
        <f t="shared" si="0"/>
        <v>44.12923714285714</v>
      </c>
    </row>
    <row r="12" spans="1:7" ht="18" customHeight="1">
      <c r="A12" s="8"/>
      <c r="B12" s="3" t="s">
        <v>23</v>
      </c>
      <c r="C12" s="9">
        <v>1000</v>
      </c>
      <c r="D12" s="26">
        <v>269.54</v>
      </c>
      <c r="E12" s="26">
        <f>D12</f>
        <v>269.54</v>
      </c>
      <c r="F12" s="32"/>
      <c r="G12" s="28">
        <f t="shared" si="0"/>
        <v>26.954</v>
      </c>
    </row>
    <row r="13" spans="1:7" s="23" customFormat="1" ht="23.25" customHeight="1">
      <c r="A13" s="34">
        <v>600</v>
      </c>
      <c r="B13" s="35" t="s">
        <v>106</v>
      </c>
      <c r="C13" s="12">
        <f>C14</f>
        <v>4946379.32</v>
      </c>
      <c r="D13" s="12">
        <v>0</v>
      </c>
      <c r="E13" s="12"/>
      <c r="F13" s="21">
        <v>0</v>
      </c>
      <c r="G13" s="22"/>
    </row>
    <row r="14" spans="1:7" ht="18" customHeight="1">
      <c r="A14" s="8"/>
      <c r="B14" s="3" t="s">
        <v>107</v>
      </c>
      <c r="C14" s="9">
        <v>4946379.32</v>
      </c>
      <c r="D14" s="26">
        <v>0</v>
      </c>
      <c r="E14" s="26"/>
      <c r="F14" s="32">
        <f>D14</f>
        <v>0</v>
      </c>
      <c r="G14" s="28"/>
    </row>
    <row r="15" spans="1:7" s="23" customFormat="1" ht="19.5" customHeight="1">
      <c r="A15" s="36">
        <v>700</v>
      </c>
      <c r="B15" s="20" t="s">
        <v>18</v>
      </c>
      <c r="C15" s="12">
        <f>C16+C17+C18+C19+C20</f>
        <v>1224074</v>
      </c>
      <c r="D15" s="12">
        <f>D16+D17+D18+D19+D20</f>
        <v>75645.65999999999</v>
      </c>
      <c r="E15" s="12">
        <f>E16+E17+E18+E19+E20</f>
        <v>50615.659999999996</v>
      </c>
      <c r="F15" s="12">
        <f>F16+F17+F18+F19+F20</f>
        <v>25030</v>
      </c>
      <c r="G15" s="12">
        <f>D15/C15*100</f>
        <v>6.179827363378357</v>
      </c>
    </row>
    <row r="16" spans="1:7" ht="27.75" customHeight="1">
      <c r="A16" s="8"/>
      <c r="B16" s="5" t="s">
        <v>52</v>
      </c>
      <c r="C16" s="26">
        <v>11333</v>
      </c>
      <c r="D16" s="26">
        <v>6987</v>
      </c>
      <c r="E16" s="26">
        <f>D16</f>
        <v>6987</v>
      </c>
      <c r="F16" s="32"/>
      <c r="G16" s="28">
        <f t="shared" si="0"/>
        <v>61.65181328862614</v>
      </c>
    </row>
    <row r="17" spans="1:7" ht="18" customHeight="1">
      <c r="A17" s="8"/>
      <c r="B17" s="2" t="s">
        <v>32</v>
      </c>
      <c r="C17" s="26">
        <v>79725</v>
      </c>
      <c r="D17" s="26">
        <v>19548.25</v>
      </c>
      <c r="E17" s="26">
        <f>D17</f>
        <v>19548.25</v>
      </c>
      <c r="F17" s="32"/>
      <c r="G17" s="28">
        <f t="shared" si="0"/>
        <v>24.51959862025713</v>
      </c>
    </row>
    <row r="18" spans="1:7" ht="24.75" customHeight="1">
      <c r="A18" s="8"/>
      <c r="B18" s="4" t="s">
        <v>41</v>
      </c>
      <c r="C18" s="26">
        <v>1115516</v>
      </c>
      <c r="D18" s="26">
        <v>25030</v>
      </c>
      <c r="E18" s="26"/>
      <c r="F18" s="32">
        <f>D18</f>
        <v>25030</v>
      </c>
      <c r="G18" s="28">
        <f t="shared" si="0"/>
        <v>2.243804660802714</v>
      </c>
    </row>
    <row r="19" spans="1:7" ht="19.5" customHeight="1">
      <c r="A19" s="8"/>
      <c r="B19" s="2" t="s">
        <v>2</v>
      </c>
      <c r="C19" s="26">
        <v>17000</v>
      </c>
      <c r="D19" s="26">
        <v>24075.01</v>
      </c>
      <c r="E19" s="26">
        <f>D19</f>
        <v>24075.01</v>
      </c>
      <c r="F19" s="32"/>
      <c r="G19" s="28">
        <f t="shared" si="0"/>
        <v>141.61770588235294</v>
      </c>
    </row>
    <row r="20" spans="1:7" ht="15.75" customHeight="1">
      <c r="A20" s="8"/>
      <c r="B20" s="3" t="s">
        <v>23</v>
      </c>
      <c r="C20" s="9">
        <v>500</v>
      </c>
      <c r="D20" s="26">
        <v>5.4</v>
      </c>
      <c r="E20" s="26">
        <f>D20</f>
        <v>5.4</v>
      </c>
      <c r="F20" s="32"/>
      <c r="G20" s="28">
        <f t="shared" si="0"/>
        <v>1.08</v>
      </c>
    </row>
    <row r="21" spans="1:7" s="23" customFormat="1" ht="20.25" customHeight="1">
      <c r="A21" s="36">
        <v>750</v>
      </c>
      <c r="B21" s="37" t="s">
        <v>19</v>
      </c>
      <c r="C21" s="38">
        <f>C22+C23+C24+C25+C26</f>
        <v>112116</v>
      </c>
      <c r="D21" s="38">
        <f>D22+D23+D24+D25+D26</f>
        <v>36005.96</v>
      </c>
      <c r="E21" s="38">
        <f>E22+E23+E24+E25+E26</f>
        <v>36005.96</v>
      </c>
      <c r="F21" s="38">
        <f>F22+F23+F24+F25+F26</f>
        <v>0</v>
      </c>
      <c r="G21" s="12">
        <f>D21/C21*100</f>
        <v>32.11491669342467</v>
      </c>
    </row>
    <row r="22" spans="1:7" ht="18" customHeight="1">
      <c r="A22" s="8"/>
      <c r="B22" s="2" t="s">
        <v>32</v>
      </c>
      <c r="C22" s="26">
        <v>30325</v>
      </c>
      <c r="D22" s="26">
        <v>10747.74</v>
      </c>
      <c r="E22" s="31">
        <f>D22</f>
        <v>10747.74</v>
      </c>
      <c r="F22" s="41"/>
      <c r="G22" s="28">
        <f>D22/C22*100</f>
        <v>35.44184666117065</v>
      </c>
    </row>
    <row r="23" spans="1:7" ht="18.75" customHeight="1">
      <c r="A23" s="8"/>
      <c r="B23" s="7" t="s">
        <v>2</v>
      </c>
      <c r="C23" s="26">
        <v>2700</v>
      </c>
      <c r="D23" s="26">
        <v>57</v>
      </c>
      <c r="E23" s="31">
        <f>D23</f>
        <v>57</v>
      </c>
      <c r="F23" s="41"/>
      <c r="G23" s="28">
        <f t="shared" si="0"/>
        <v>2.111111111111111</v>
      </c>
    </row>
    <row r="24" spans="1:7" ht="18.75" customHeight="1">
      <c r="A24" s="8"/>
      <c r="B24" s="7" t="s">
        <v>25</v>
      </c>
      <c r="C24" s="26">
        <v>0</v>
      </c>
      <c r="D24" s="26">
        <v>869.22</v>
      </c>
      <c r="E24" s="31">
        <f>D24</f>
        <v>869.22</v>
      </c>
      <c r="F24" s="16"/>
      <c r="G24" s="28">
        <v>0</v>
      </c>
    </row>
    <row r="25" spans="1:7" ht="43.5" customHeight="1">
      <c r="A25" s="25"/>
      <c r="B25" s="2" t="s">
        <v>39</v>
      </c>
      <c r="C25" s="26">
        <v>79083</v>
      </c>
      <c r="D25" s="26">
        <v>24332</v>
      </c>
      <c r="E25" s="26">
        <f>D25</f>
        <v>24332</v>
      </c>
      <c r="F25" s="40"/>
      <c r="G25" s="28">
        <f>D25/C25*100</f>
        <v>30.767674468596283</v>
      </c>
    </row>
    <row r="26" spans="1:7" ht="42.75" customHeight="1">
      <c r="A26" s="25"/>
      <c r="B26" s="2" t="s">
        <v>53</v>
      </c>
      <c r="C26" s="26">
        <v>8</v>
      </c>
      <c r="D26" s="26">
        <v>0</v>
      </c>
      <c r="E26" s="26">
        <f>D26</f>
        <v>0</v>
      </c>
      <c r="F26" s="40"/>
      <c r="G26" s="28">
        <v>0</v>
      </c>
    </row>
    <row r="27" spans="1:7" s="23" customFormat="1" ht="28.5" customHeight="1">
      <c r="A27" s="34">
        <v>751</v>
      </c>
      <c r="B27" s="10" t="s">
        <v>54</v>
      </c>
      <c r="C27" s="12">
        <f>C28</f>
        <v>1800</v>
      </c>
      <c r="D27" s="12">
        <f>D28</f>
        <v>450</v>
      </c>
      <c r="E27" s="12">
        <f>E28</f>
        <v>450</v>
      </c>
      <c r="F27" s="12">
        <f>F28</f>
        <v>0</v>
      </c>
      <c r="G27" s="12">
        <f>D27/C27*100</f>
        <v>25</v>
      </c>
    </row>
    <row r="28" spans="1:7" ht="42" customHeight="1">
      <c r="A28" s="25"/>
      <c r="B28" s="2" t="s">
        <v>39</v>
      </c>
      <c r="C28" s="26">
        <v>1800</v>
      </c>
      <c r="D28" s="26">
        <v>450</v>
      </c>
      <c r="E28" s="31">
        <f>D28</f>
        <v>450</v>
      </c>
      <c r="F28" s="41"/>
      <c r="G28" s="28">
        <f t="shared" si="0"/>
        <v>25</v>
      </c>
    </row>
    <row r="29" spans="1:7" s="23" customFormat="1" ht="41.25" customHeight="1">
      <c r="A29" s="34">
        <v>756</v>
      </c>
      <c r="B29" s="10" t="s">
        <v>55</v>
      </c>
      <c r="C29" s="12">
        <f>C30+C31+C32+C33+C34+C35+C36+C37+C38+C39+C40+C41+C42</f>
        <v>13881977</v>
      </c>
      <c r="D29" s="12">
        <f>D30+D31+D32+D33+D34+D35+D36+D37+D38+D39+D40+D41+D42</f>
        <v>5017331.99</v>
      </c>
      <c r="E29" s="12">
        <f>E30+E31+E32+E33+E34+E35+E36+E37+E38+E39+E40+E41+E42</f>
        <v>5017331.99</v>
      </c>
      <c r="F29" s="12">
        <f>F30+F31+F32+F33+F34+F35+F36+F37+F38+F39+F40+F41+F42</f>
        <v>0</v>
      </c>
      <c r="G29" s="12">
        <f>D29/C29*100</f>
        <v>36.142776997829635</v>
      </c>
    </row>
    <row r="30" spans="1:7" ht="21" customHeight="1">
      <c r="A30" s="30"/>
      <c r="B30" s="7" t="s">
        <v>33</v>
      </c>
      <c r="C30" s="26">
        <v>6124383</v>
      </c>
      <c r="D30" s="26">
        <v>1213737</v>
      </c>
      <c r="E30" s="26">
        <f>D30</f>
        <v>1213737</v>
      </c>
      <c r="F30" s="41"/>
      <c r="G30" s="28">
        <f>D30/C30*100</f>
        <v>19.81811065702455</v>
      </c>
    </row>
    <row r="31" spans="1:7" ht="20.25" customHeight="1">
      <c r="A31" s="41"/>
      <c r="B31" s="7" t="s">
        <v>34</v>
      </c>
      <c r="C31" s="26">
        <v>30000</v>
      </c>
      <c r="D31" s="26">
        <v>11280.97</v>
      </c>
      <c r="E31" s="31">
        <f>D31</f>
        <v>11280.97</v>
      </c>
      <c r="F31" s="41"/>
      <c r="G31" s="28">
        <f aca="true" t="shared" si="1" ref="G31:G45">D31/C31*100</f>
        <v>37.60323333333333</v>
      </c>
    </row>
    <row r="32" spans="1:7" ht="18.75" customHeight="1">
      <c r="A32" s="8"/>
      <c r="B32" s="93" t="s">
        <v>8</v>
      </c>
      <c r="C32" s="26">
        <v>2250000</v>
      </c>
      <c r="D32" s="26">
        <v>916473.25</v>
      </c>
      <c r="E32" s="31">
        <f>D32</f>
        <v>916473.25</v>
      </c>
      <c r="F32" s="41"/>
      <c r="G32" s="28">
        <f t="shared" si="1"/>
        <v>40.732144444444444</v>
      </c>
    </row>
    <row r="33" spans="1:7" ht="18.75" customHeight="1">
      <c r="A33" s="30"/>
      <c r="B33" s="93" t="s">
        <v>6</v>
      </c>
      <c r="C33" s="26">
        <v>38384</v>
      </c>
      <c r="D33" s="26">
        <v>22592.48</v>
      </c>
      <c r="E33" s="26">
        <f>D33</f>
        <v>22592.48</v>
      </c>
      <c r="F33" s="41"/>
      <c r="G33" s="28">
        <f t="shared" si="1"/>
        <v>58.85910796165069</v>
      </c>
    </row>
    <row r="34" spans="1:7" ht="15.75" customHeight="1">
      <c r="A34" s="8"/>
      <c r="B34" s="93" t="s">
        <v>7</v>
      </c>
      <c r="C34" s="26">
        <v>8846</v>
      </c>
      <c r="D34" s="26">
        <v>6916</v>
      </c>
      <c r="E34" s="31">
        <f aca="true" t="shared" si="2" ref="E34:E39">D34</f>
        <v>6916</v>
      </c>
      <c r="F34" s="41"/>
      <c r="G34" s="28">
        <f t="shared" si="1"/>
        <v>78.18222925616098</v>
      </c>
    </row>
    <row r="35" spans="1:7" ht="15.75" customHeight="1">
      <c r="A35" s="8"/>
      <c r="B35" s="94" t="s">
        <v>21</v>
      </c>
      <c r="C35" s="39">
        <v>4680764</v>
      </c>
      <c r="D35" s="26">
        <v>2504739.54</v>
      </c>
      <c r="E35" s="31">
        <f t="shared" si="2"/>
        <v>2504739.54</v>
      </c>
      <c r="F35" s="41"/>
      <c r="G35" s="28">
        <f t="shared" si="1"/>
        <v>53.51134002910636</v>
      </c>
    </row>
    <row r="36" spans="1:7" ht="15.75" customHeight="1">
      <c r="A36" s="8"/>
      <c r="B36" s="5" t="s">
        <v>56</v>
      </c>
      <c r="C36" s="26">
        <v>55000</v>
      </c>
      <c r="D36" s="26">
        <v>10823.53</v>
      </c>
      <c r="E36" s="31">
        <f t="shared" si="2"/>
        <v>10823.53</v>
      </c>
      <c r="F36" s="41"/>
      <c r="G36" s="28">
        <f t="shared" si="1"/>
        <v>19.679145454545456</v>
      </c>
    </row>
    <row r="37" spans="1:7" ht="15.75" customHeight="1">
      <c r="A37" s="8"/>
      <c r="B37" s="7" t="s">
        <v>9</v>
      </c>
      <c r="C37" s="26">
        <v>150000</v>
      </c>
      <c r="D37" s="26">
        <v>46885.8</v>
      </c>
      <c r="E37" s="31">
        <f t="shared" si="2"/>
        <v>46885.8</v>
      </c>
      <c r="F37" s="41"/>
      <c r="G37" s="28">
        <f t="shared" si="1"/>
        <v>31.2572</v>
      </c>
    </row>
    <row r="38" spans="1:7" ht="15.75" customHeight="1">
      <c r="A38" s="8"/>
      <c r="B38" s="7" t="s">
        <v>10</v>
      </c>
      <c r="C38" s="39">
        <v>42000</v>
      </c>
      <c r="D38" s="26">
        <v>8081.5</v>
      </c>
      <c r="E38" s="31">
        <f t="shared" si="2"/>
        <v>8081.5</v>
      </c>
      <c r="F38" s="41"/>
      <c r="G38" s="28">
        <f t="shared" si="1"/>
        <v>19.241666666666667</v>
      </c>
    </row>
    <row r="39" spans="1:7" ht="18.75" customHeight="1">
      <c r="A39" s="8"/>
      <c r="B39" s="5" t="s">
        <v>58</v>
      </c>
      <c r="C39" s="39">
        <v>65000</v>
      </c>
      <c r="D39" s="26">
        <v>43225.33</v>
      </c>
      <c r="E39" s="31">
        <f t="shared" si="2"/>
        <v>43225.33</v>
      </c>
      <c r="F39" s="41"/>
      <c r="G39" s="28">
        <v>0</v>
      </c>
    </row>
    <row r="40" spans="1:7" ht="28.5" customHeight="1">
      <c r="A40" s="30"/>
      <c r="B40" s="5" t="s">
        <v>40</v>
      </c>
      <c r="C40" s="26">
        <v>98000</v>
      </c>
      <c r="D40" s="26">
        <v>87538.21</v>
      </c>
      <c r="E40" s="26">
        <f>D40</f>
        <v>87538.21</v>
      </c>
      <c r="F40" s="41"/>
      <c r="G40" s="28">
        <f t="shared" si="1"/>
        <v>89.32470408163266</v>
      </c>
    </row>
    <row r="41" spans="1:7" ht="15.75" customHeight="1">
      <c r="A41" s="8"/>
      <c r="B41" s="7" t="s">
        <v>22</v>
      </c>
      <c r="C41" s="26">
        <v>320000</v>
      </c>
      <c r="D41" s="26">
        <v>136981.7</v>
      </c>
      <c r="E41" s="31">
        <f>D41</f>
        <v>136981.7</v>
      </c>
      <c r="F41" s="41"/>
      <c r="G41" s="28">
        <f t="shared" si="1"/>
        <v>42.80678125</v>
      </c>
    </row>
    <row r="42" spans="1:7" ht="15.75" customHeight="1">
      <c r="A42" s="8"/>
      <c r="B42" s="5" t="s">
        <v>57</v>
      </c>
      <c r="C42" s="26">
        <v>19600</v>
      </c>
      <c r="D42" s="26">
        <v>8056.68</v>
      </c>
      <c r="E42" s="31">
        <f>D42</f>
        <v>8056.68</v>
      </c>
      <c r="F42" s="41"/>
      <c r="G42" s="28">
        <f t="shared" si="1"/>
        <v>41.10551020408163</v>
      </c>
    </row>
    <row r="43" spans="1:7" s="23" customFormat="1" ht="19.5" customHeight="1">
      <c r="A43" s="36">
        <v>758</v>
      </c>
      <c r="B43" s="37" t="s">
        <v>12</v>
      </c>
      <c r="C43" s="38">
        <f>C44+C45</f>
        <v>8665322</v>
      </c>
      <c r="D43" s="38">
        <f>D44+D45</f>
        <v>3342566.29</v>
      </c>
      <c r="E43" s="38">
        <f>E44+E45</f>
        <v>3342566.29</v>
      </c>
      <c r="F43" s="38">
        <f>F44+F45</f>
        <v>0</v>
      </c>
      <c r="G43" s="12">
        <f>D43/C43*100</f>
        <v>38.57405749030446</v>
      </c>
    </row>
    <row r="44" spans="1:7" ht="15.75" customHeight="1">
      <c r="A44" s="8"/>
      <c r="B44" s="7" t="s">
        <v>30</v>
      </c>
      <c r="C44" s="26">
        <v>8585322</v>
      </c>
      <c r="D44" s="26">
        <v>3302075</v>
      </c>
      <c r="E44" s="31">
        <f>D44</f>
        <v>3302075</v>
      </c>
      <c r="F44" s="41"/>
      <c r="G44" s="28">
        <f t="shared" si="1"/>
        <v>38.46186549555159</v>
      </c>
    </row>
    <row r="45" spans="1:7" ht="18" customHeight="1">
      <c r="A45" s="8"/>
      <c r="B45" s="7" t="s">
        <v>23</v>
      </c>
      <c r="C45" s="26">
        <v>80000</v>
      </c>
      <c r="D45" s="26">
        <v>40491.29</v>
      </c>
      <c r="E45" s="31">
        <f>D45</f>
        <v>40491.29</v>
      </c>
      <c r="F45" s="41"/>
      <c r="G45" s="28">
        <f t="shared" si="1"/>
        <v>50.6141125</v>
      </c>
    </row>
    <row r="46" spans="1:7" s="23" customFormat="1" ht="21.75" customHeight="1">
      <c r="A46" s="36">
        <v>801</v>
      </c>
      <c r="B46" s="37" t="s">
        <v>3</v>
      </c>
      <c r="C46" s="38">
        <f>C47+C48+C49+C50+C51+C52+C53</f>
        <v>486119</v>
      </c>
      <c r="D46" s="38">
        <f>D47+D48+D49+D50+D51+D52+D53</f>
        <v>116887.17</v>
      </c>
      <c r="E46" s="38">
        <f>E47+E48+E49+E50+E51+E52+E53</f>
        <v>116887.17</v>
      </c>
      <c r="F46" s="38">
        <f>F47+F48+F49+F50+F51+F52+F53</f>
        <v>0</v>
      </c>
      <c r="G46" s="12">
        <f>D46/C46*100</f>
        <v>24.044970470193512</v>
      </c>
    </row>
    <row r="47" spans="1:7" ht="17.25" customHeight="1">
      <c r="A47" s="8"/>
      <c r="B47" s="93" t="s">
        <v>109</v>
      </c>
      <c r="C47" s="26">
        <v>0</v>
      </c>
      <c r="D47" s="26">
        <v>142</v>
      </c>
      <c r="E47" s="31">
        <f aca="true" t="shared" si="3" ref="E47:E53">D47</f>
        <v>142</v>
      </c>
      <c r="F47" s="41"/>
      <c r="G47" s="26">
        <v>0</v>
      </c>
    </row>
    <row r="48" spans="1:7" ht="17.25" customHeight="1">
      <c r="A48" s="8"/>
      <c r="B48" s="2" t="s">
        <v>32</v>
      </c>
      <c r="C48" s="26">
        <v>9447</v>
      </c>
      <c r="D48" s="26">
        <v>1756.68</v>
      </c>
      <c r="E48" s="31">
        <f t="shared" si="3"/>
        <v>1756.68</v>
      </c>
      <c r="F48" s="41"/>
      <c r="G48" s="26">
        <f>D48/C48*100</f>
        <v>18.59510955859003</v>
      </c>
    </row>
    <row r="49" spans="1:7" ht="17.25" customHeight="1">
      <c r="A49" s="8"/>
      <c r="B49" s="2" t="s">
        <v>2</v>
      </c>
      <c r="C49" s="26">
        <v>355656</v>
      </c>
      <c r="D49" s="26">
        <v>102440.76</v>
      </c>
      <c r="E49" s="31">
        <f t="shared" si="3"/>
        <v>102440.76</v>
      </c>
      <c r="F49" s="41"/>
      <c r="G49" s="26">
        <f>D49/C49*100</f>
        <v>28.803326810176124</v>
      </c>
    </row>
    <row r="50" spans="1:7" ht="17.25" customHeight="1">
      <c r="A50" s="8"/>
      <c r="B50" s="2" t="s">
        <v>23</v>
      </c>
      <c r="C50" s="26"/>
      <c r="D50" s="26">
        <v>42.85</v>
      </c>
      <c r="E50" s="31">
        <f t="shared" si="3"/>
        <v>42.85</v>
      </c>
      <c r="F50" s="41"/>
      <c r="G50" s="26">
        <v>0</v>
      </c>
    </row>
    <row r="51" spans="1:7" ht="17.25" customHeight="1">
      <c r="A51" s="8"/>
      <c r="B51" s="6" t="s">
        <v>59</v>
      </c>
      <c r="C51" s="26">
        <v>0</v>
      </c>
      <c r="D51" s="26">
        <v>150</v>
      </c>
      <c r="E51" s="31">
        <f t="shared" si="3"/>
        <v>150</v>
      </c>
      <c r="F51" s="41"/>
      <c r="G51" s="26">
        <v>0</v>
      </c>
    </row>
    <row r="52" spans="1:7" ht="17.25" customHeight="1">
      <c r="A52" s="8"/>
      <c r="B52" s="93" t="s">
        <v>25</v>
      </c>
      <c r="C52" s="26">
        <v>60000</v>
      </c>
      <c r="D52" s="26">
        <v>12138.52</v>
      </c>
      <c r="E52" s="31">
        <f t="shared" si="3"/>
        <v>12138.52</v>
      </c>
      <c r="F52" s="41"/>
      <c r="G52" s="26">
        <f>D52/C52*100</f>
        <v>20.230866666666667</v>
      </c>
    </row>
    <row r="53" spans="1:7" ht="30.75" customHeight="1">
      <c r="A53" s="8"/>
      <c r="B53" s="5" t="s">
        <v>108</v>
      </c>
      <c r="C53" s="26">
        <v>61016</v>
      </c>
      <c r="D53" s="26">
        <v>216.36</v>
      </c>
      <c r="E53" s="31">
        <f t="shared" si="3"/>
        <v>216.36</v>
      </c>
      <c r="F53" s="41"/>
      <c r="G53" s="26">
        <f>D53/C53*100</f>
        <v>0.35459551593024785</v>
      </c>
    </row>
    <row r="54" spans="1:7" s="23" customFormat="1" ht="22.5" customHeight="1">
      <c r="A54" s="34">
        <v>852</v>
      </c>
      <c r="B54" s="96" t="s">
        <v>29</v>
      </c>
      <c r="C54" s="38">
        <f>C55+C58+C59+C60</f>
        <v>3182500</v>
      </c>
      <c r="D54" s="38">
        <f>D55+D56+D57+D58+D59+D60</f>
        <v>848768.23</v>
      </c>
      <c r="E54" s="38">
        <f>E55+E56+E57+E58+E59+E60</f>
        <v>848768.23</v>
      </c>
      <c r="F54" s="38">
        <f>F55+F58+F59+F60</f>
        <v>0</v>
      </c>
      <c r="G54" s="12">
        <f>D54/C54*100</f>
        <v>26.66985797329144</v>
      </c>
    </row>
    <row r="55" spans="1:7" s="29" customFormat="1" ht="18.75" customHeight="1">
      <c r="A55" s="45"/>
      <c r="B55" s="94" t="s">
        <v>25</v>
      </c>
      <c r="C55" s="26">
        <v>14800</v>
      </c>
      <c r="D55" s="26">
        <v>5599.64</v>
      </c>
      <c r="E55" s="26">
        <f aca="true" t="shared" si="4" ref="E55:E60">D55</f>
        <v>5599.64</v>
      </c>
      <c r="F55" s="24"/>
      <c r="G55" s="28">
        <f>D55/C55*100</f>
        <v>37.83540540540541</v>
      </c>
    </row>
    <row r="56" spans="1:7" s="29" customFormat="1" ht="27.75" customHeight="1">
      <c r="A56" s="45"/>
      <c r="B56" s="5" t="s">
        <v>112</v>
      </c>
      <c r="C56" s="26">
        <v>0</v>
      </c>
      <c r="D56" s="26">
        <v>529.29</v>
      </c>
      <c r="E56" s="26">
        <f t="shared" si="4"/>
        <v>529.29</v>
      </c>
      <c r="F56" s="24"/>
      <c r="G56" s="28">
        <v>0</v>
      </c>
    </row>
    <row r="57" spans="1:7" s="29" customFormat="1" ht="18" customHeight="1">
      <c r="A57" s="45"/>
      <c r="B57" s="5" t="s">
        <v>23</v>
      </c>
      <c r="C57" s="26"/>
      <c r="D57" s="26">
        <v>4.64</v>
      </c>
      <c r="E57" s="26">
        <f t="shared" si="4"/>
        <v>4.64</v>
      </c>
      <c r="F57" s="24"/>
      <c r="G57" s="28"/>
    </row>
    <row r="58" spans="1:7" s="1" customFormat="1" ht="43.5" customHeight="1">
      <c r="A58" s="30"/>
      <c r="B58" s="2" t="s">
        <v>39</v>
      </c>
      <c r="C58" s="26">
        <v>2749600</v>
      </c>
      <c r="D58" s="26">
        <v>722612</v>
      </c>
      <c r="E58" s="26">
        <f t="shared" si="4"/>
        <v>722612</v>
      </c>
      <c r="F58" s="3"/>
      <c r="G58" s="28">
        <f>D58/C58*100</f>
        <v>26.280622636019785</v>
      </c>
    </row>
    <row r="59" spans="1:7" s="1" customFormat="1" ht="28.5" customHeight="1">
      <c r="A59" s="44"/>
      <c r="B59" s="5" t="s">
        <v>62</v>
      </c>
      <c r="C59" s="26">
        <v>418100</v>
      </c>
      <c r="D59" s="26">
        <v>115707</v>
      </c>
      <c r="E59" s="9">
        <f t="shared" si="4"/>
        <v>115707</v>
      </c>
      <c r="F59" s="3"/>
      <c r="G59" s="28">
        <f>D59/C59*100</f>
        <v>27.674479789524035</v>
      </c>
    </row>
    <row r="60" spans="1:7" s="1" customFormat="1" ht="43.5" customHeight="1">
      <c r="A60" s="44"/>
      <c r="B60" s="2" t="s">
        <v>53</v>
      </c>
      <c r="C60" s="26"/>
      <c r="D60" s="26">
        <v>4315.66</v>
      </c>
      <c r="E60" s="9">
        <f t="shared" si="4"/>
        <v>4315.66</v>
      </c>
      <c r="F60" s="3"/>
      <c r="G60" s="28"/>
    </row>
    <row r="61" spans="1:7" s="49" customFormat="1" ht="22.5" customHeight="1">
      <c r="A61" s="46">
        <v>900</v>
      </c>
      <c r="B61" s="95" t="s">
        <v>96</v>
      </c>
      <c r="C61" s="12">
        <f>C62</f>
        <v>24810</v>
      </c>
      <c r="D61" s="12">
        <f>D62</f>
        <v>17600.66</v>
      </c>
      <c r="E61" s="48">
        <f>E62</f>
        <v>17600.66</v>
      </c>
      <c r="F61" s="38">
        <v>0</v>
      </c>
      <c r="G61" s="12">
        <f>D61/C61*100</f>
        <v>70.94179766223297</v>
      </c>
    </row>
    <row r="62" spans="1:7" ht="21" customHeight="1">
      <c r="A62" s="30"/>
      <c r="B62" s="94" t="s">
        <v>25</v>
      </c>
      <c r="C62" s="26">
        <v>24810</v>
      </c>
      <c r="D62" s="26">
        <v>17600.66</v>
      </c>
      <c r="E62" s="31">
        <f>D62</f>
        <v>17600.66</v>
      </c>
      <c r="F62" s="38"/>
      <c r="G62" s="28">
        <f>D62/C62*100</f>
        <v>70.94179766223297</v>
      </c>
    </row>
    <row r="63" spans="1:7" s="49" customFormat="1" ht="22.5" customHeight="1">
      <c r="A63" s="34" t="s">
        <v>110</v>
      </c>
      <c r="B63" s="96" t="s">
        <v>99</v>
      </c>
      <c r="C63" s="12">
        <f>C64</f>
        <v>0</v>
      </c>
      <c r="D63" s="12">
        <f>D64</f>
        <v>698.46</v>
      </c>
      <c r="E63" s="12">
        <f>E64</f>
        <v>698.46</v>
      </c>
      <c r="F63" s="38">
        <v>0</v>
      </c>
      <c r="G63" s="12">
        <v>0</v>
      </c>
    </row>
    <row r="64" spans="1:7" ht="19.5" customHeight="1">
      <c r="A64" s="44"/>
      <c r="B64" s="5" t="s">
        <v>111</v>
      </c>
      <c r="C64" s="26">
        <v>0</v>
      </c>
      <c r="D64" s="26">
        <v>698.46</v>
      </c>
      <c r="E64" s="31">
        <f>D64</f>
        <v>698.46</v>
      </c>
      <c r="F64" s="38"/>
      <c r="G64" s="28">
        <v>0</v>
      </c>
    </row>
    <row r="65" spans="1:7" s="49" customFormat="1" ht="29.25" customHeight="1">
      <c r="A65" s="47"/>
      <c r="B65" s="50" t="s">
        <v>63</v>
      </c>
      <c r="C65" s="51">
        <f>C7+C10+C13+C15+C21+C27+C29+C43+C46+C54+C61+C63</f>
        <v>33126647.32</v>
      </c>
      <c r="D65" s="97">
        <f>D7+D10+D13+D15+D21+D27+D29+D43+D46+D54+D61+D63</f>
        <v>9653326.290000001</v>
      </c>
      <c r="E65" s="52">
        <f>E7+E10+E15+E21+E27+E29+E43+E46+E54+E61+E63</f>
        <v>9585646.290000001</v>
      </c>
      <c r="F65" s="52">
        <f>F7+F10+F13+F15+F21+F27+F29+F43+F46+F54+F61+F63</f>
        <v>67680</v>
      </c>
      <c r="G65" s="51">
        <f>D65/C65*100</f>
        <v>29.140667924374792</v>
      </c>
    </row>
    <row r="66" spans="1:4" ht="24.75" customHeight="1">
      <c r="A66" s="41"/>
      <c r="B66" s="100" t="s">
        <v>115</v>
      </c>
      <c r="C66" s="41"/>
      <c r="D66" s="41"/>
    </row>
    <row r="67" spans="1:4" ht="29.25" customHeight="1">
      <c r="A67" s="98"/>
      <c r="B67" s="41" t="s">
        <v>119</v>
      </c>
      <c r="C67" s="41"/>
      <c r="D67" s="99">
        <v>0</v>
      </c>
    </row>
  </sheetData>
  <sheetProtection/>
  <mergeCells count="7">
    <mergeCell ref="B1:F1"/>
    <mergeCell ref="A3:A5"/>
    <mergeCell ref="G3:G5"/>
    <mergeCell ref="D4:D5"/>
    <mergeCell ref="B3:B5"/>
    <mergeCell ref="C3:C5"/>
    <mergeCell ref="D3:F3"/>
  </mergeCells>
  <printOptions horizontalCentered="1"/>
  <pageMargins left="0.26" right="0.19" top="0.58" bottom="0.17" header="0.18" footer="0.23"/>
  <pageSetup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60"/>
  <sheetViews>
    <sheetView zoomScaleSheetLayoutView="100" zoomScalePageLayoutView="0" workbookViewId="0" topLeftCell="A1">
      <selection activeCell="H3" sqref="H3:H4"/>
    </sheetView>
  </sheetViews>
  <sheetFormatPr defaultColWidth="8.796875" defaultRowHeight="15"/>
  <cols>
    <col min="1" max="1" width="4.8984375" style="0" customWidth="1"/>
    <col min="2" max="2" width="7.3984375" style="0" customWidth="1"/>
    <col min="3" max="3" width="44.796875" style="0" customWidth="1"/>
    <col min="4" max="4" width="13.09765625" style="0" customWidth="1"/>
    <col min="5" max="5" width="13.296875" style="0" customWidth="1"/>
    <col min="6" max="6" width="11.59765625" style="0" customWidth="1"/>
    <col min="7" max="7" width="10.8984375" style="0" customWidth="1"/>
    <col min="8" max="8" width="8.59765625" style="53" customWidth="1"/>
  </cols>
  <sheetData>
    <row r="1" spans="3:8" ht="24" customHeight="1">
      <c r="C1" s="107" t="s">
        <v>114</v>
      </c>
      <c r="D1" s="107"/>
      <c r="E1" s="107"/>
      <c r="F1" s="107"/>
      <c r="G1" s="107"/>
      <c r="H1" s="107"/>
    </row>
    <row r="2" ht="28.5" customHeight="1"/>
    <row r="3" spans="1:8" ht="15">
      <c r="A3" s="124" t="s">
        <v>42</v>
      </c>
      <c r="B3" s="124" t="s">
        <v>43</v>
      </c>
      <c r="C3" s="124" t="s">
        <v>0</v>
      </c>
      <c r="D3" s="124" t="s">
        <v>64</v>
      </c>
      <c r="E3" s="124" t="s">
        <v>65</v>
      </c>
      <c r="F3" s="126" t="s">
        <v>47</v>
      </c>
      <c r="G3" s="127"/>
      <c r="H3" s="124" t="s">
        <v>124</v>
      </c>
    </row>
    <row r="4" spans="1:8" ht="38.25" customHeight="1">
      <c r="A4" s="124"/>
      <c r="B4" s="124"/>
      <c r="C4" s="124"/>
      <c r="D4" s="124"/>
      <c r="E4" s="124"/>
      <c r="F4" s="54" t="s">
        <v>66</v>
      </c>
      <c r="G4" s="54" t="s">
        <v>67</v>
      </c>
      <c r="H4" s="124"/>
    </row>
    <row r="5" spans="1:8" s="56" customFormat="1" ht="16.5" customHeight="1">
      <c r="A5" s="55">
        <v>1</v>
      </c>
      <c r="B5" s="55">
        <v>2</v>
      </c>
      <c r="C5" s="55">
        <v>3</v>
      </c>
      <c r="D5" s="55">
        <v>4</v>
      </c>
      <c r="E5" s="55">
        <v>5</v>
      </c>
      <c r="F5" s="55">
        <v>6</v>
      </c>
      <c r="G5" s="55">
        <v>7</v>
      </c>
      <c r="H5" s="55">
        <v>8</v>
      </c>
    </row>
    <row r="6" spans="1:8" s="59" customFormat="1" ht="22.5" customHeight="1">
      <c r="A6" s="34" t="s">
        <v>68</v>
      </c>
      <c r="B6" s="57"/>
      <c r="C6" s="58" t="s">
        <v>16</v>
      </c>
      <c r="D6" s="12">
        <f>D7+D8</f>
        <v>1321500</v>
      </c>
      <c r="E6" s="12">
        <f>E7+E8</f>
        <v>448</v>
      </c>
      <c r="F6" s="12">
        <f>F7+F8</f>
        <v>448</v>
      </c>
      <c r="G6" s="12">
        <f>G7+G8</f>
        <v>0</v>
      </c>
      <c r="H6" s="12">
        <f>E6/D6*100</f>
        <v>0.033900870223231176</v>
      </c>
    </row>
    <row r="7" spans="1:8" ht="19.5" customHeight="1">
      <c r="A7" s="60"/>
      <c r="B7" s="61" t="s">
        <v>69</v>
      </c>
      <c r="C7" s="5" t="s">
        <v>28</v>
      </c>
      <c r="D7" s="26">
        <v>1320000</v>
      </c>
      <c r="E7" s="26">
        <f>G7</f>
        <v>0</v>
      </c>
      <c r="F7" s="62"/>
      <c r="G7" s="63">
        <v>0</v>
      </c>
      <c r="H7" s="64">
        <f aca="true" t="shared" si="0" ref="H7:H24">E7/D7*100</f>
        <v>0</v>
      </c>
    </row>
    <row r="8" spans="1:8" ht="19.5" customHeight="1">
      <c r="A8" s="60"/>
      <c r="B8" s="33" t="s">
        <v>70</v>
      </c>
      <c r="C8" s="3" t="s">
        <v>71</v>
      </c>
      <c r="D8" s="26">
        <v>1500</v>
      </c>
      <c r="E8" s="26">
        <f>F8</f>
        <v>448</v>
      </c>
      <c r="F8" s="26">
        <v>448</v>
      </c>
      <c r="G8" s="62"/>
      <c r="H8" s="64">
        <f t="shared" si="0"/>
        <v>29.86666666666667</v>
      </c>
    </row>
    <row r="9" spans="1:8" ht="25.5" customHeight="1">
      <c r="A9" s="36">
        <v>150</v>
      </c>
      <c r="B9" s="101"/>
      <c r="C9" s="20" t="s">
        <v>120</v>
      </c>
      <c r="D9" s="12">
        <f>D10</f>
        <v>14220</v>
      </c>
      <c r="E9" s="12">
        <f>E10</f>
        <v>0</v>
      </c>
      <c r="F9" s="12"/>
      <c r="G9" s="103"/>
      <c r="H9" s="104">
        <f>H10</f>
        <v>0</v>
      </c>
    </row>
    <row r="10" spans="1:8" ht="20.25" customHeight="1">
      <c r="A10" s="102"/>
      <c r="B10" s="101" t="s">
        <v>121</v>
      </c>
      <c r="C10" s="3" t="s">
        <v>122</v>
      </c>
      <c r="D10" s="26">
        <v>14220</v>
      </c>
      <c r="E10" s="26">
        <f>G10</f>
        <v>0</v>
      </c>
      <c r="F10" s="26"/>
      <c r="G10" s="62">
        <v>0</v>
      </c>
      <c r="H10" s="64">
        <f>E10</f>
        <v>0</v>
      </c>
    </row>
    <row r="11" spans="1:8" s="71" customFormat="1" ht="30.75" customHeight="1">
      <c r="A11" s="34">
        <v>400</v>
      </c>
      <c r="B11" s="68"/>
      <c r="C11" s="69" t="s">
        <v>51</v>
      </c>
      <c r="D11" s="12">
        <f>D12</f>
        <v>324897</v>
      </c>
      <c r="E11" s="12">
        <f>E12</f>
        <v>94890.21</v>
      </c>
      <c r="F11" s="70">
        <f>F12</f>
        <v>94890.21</v>
      </c>
      <c r="G11" s="26">
        <f>G12</f>
        <v>0</v>
      </c>
      <c r="H11" s="12">
        <f t="shared" si="0"/>
        <v>29.206243824966066</v>
      </c>
    </row>
    <row r="12" spans="1:8" ht="19.5" customHeight="1">
      <c r="A12" s="66"/>
      <c r="B12" s="33">
        <v>40002</v>
      </c>
      <c r="C12" s="3" t="s">
        <v>17</v>
      </c>
      <c r="D12" s="26">
        <v>324897</v>
      </c>
      <c r="E12" s="26">
        <f>F12</f>
        <v>94890.21</v>
      </c>
      <c r="F12" s="26">
        <v>94890.21</v>
      </c>
      <c r="G12" s="26">
        <v>0</v>
      </c>
      <c r="H12" s="64">
        <f t="shared" si="0"/>
        <v>29.206243824966066</v>
      </c>
    </row>
    <row r="13" spans="1:8" s="71" customFormat="1" ht="21.75" customHeight="1">
      <c r="A13" s="36">
        <v>600</v>
      </c>
      <c r="B13" s="36"/>
      <c r="C13" s="20" t="s">
        <v>72</v>
      </c>
      <c r="D13" s="12">
        <f>D14+D15+D16</f>
        <v>9900879.32</v>
      </c>
      <c r="E13" s="12">
        <f>F13+G13</f>
        <v>192558.87</v>
      </c>
      <c r="F13" s="70">
        <f>F14+F15+F16</f>
        <v>170531.34</v>
      </c>
      <c r="G13" s="73">
        <f>G14+G15+G16</f>
        <v>22027.53</v>
      </c>
      <c r="H13" s="12">
        <f t="shared" si="0"/>
        <v>1.9448663474872045</v>
      </c>
    </row>
    <row r="14" spans="1:8" s="71" customFormat="1" ht="20.25" customHeight="1">
      <c r="A14" s="74"/>
      <c r="B14" s="8">
        <v>60013</v>
      </c>
      <c r="C14" s="3" t="s">
        <v>73</v>
      </c>
      <c r="D14" s="73">
        <v>574000</v>
      </c>
      <c r="E14" s="73">
        <f>F14+G14</f>
        <v>2348.88</v>
      </c>
      <c r="F14" s="73">
        <v>2348.88</v>
      </c>
      <c r="G14" s="73">
        <v>0</v>
      </c>
      <c r="H14" s="64">
        <f t="shared" si="0"/>
        <v>0.40921254355400694</v>
      </c>
    </row>
    <row r="15" spans="1:8" s="71" customFormat="1" ht="20.25" customHeight="1">
      <c r="A15" s="74"/>
      <c r="B15" s="8">
        <v>60014</v>
      </c>
      <c r="C15" s="3" t="s">
        <v>74</v>
      </c>
      <c r="D15" s="26">
        <v>104500</v>
      </c>
      <c r="E15" s="73">
        <f>F15+G15</f>
        <v>3315.75</v>
      </c>
      <c r="F15" s="73">
        <v>3315.75</v>
      </c>
      <c r="G15" s="73">
        <v>0</v>
      </c>
      <c r="H15" s="64">
        <f t="shared" si="0"/>
        <v>3.172966507177034</v>
      </c>
    </row>
    <row r="16" spans="1:8" ht="20.25" customHeight="1">
      <c r="A16" s="66"/>
      <c r="B16" s="8">
        <v>60016</v>
      </c>
      <c r="C16" s="3" t="s">
        <v>75</v>
      </c>
      <c r="D16" s="26">
        <v>9222379.32</v>
      </c>
      <c r="E16" s="26">
        <f>F16+G16</f>
        <v>186894.24</v>
      </c>
      <c r="F16" s="26">
        <v>164866.71</v>
      </c>
      <c r="G16" s="26">
        <v>22027.53</v>
      </c>
      <c r="H16" s="64">
        <f t="shared" si="0"/>
        <v>2.026529526872681</v>
      </c>
    </row>
    <row r="17" spans="1:8" s="71" customFormat="1" ht="20.25" customHeight="1">
      <c r="A17" s="36">
        <v>700</v>
      </c>
      <c r="B17" s="75"/>
      <c r="C17" s="20" t="s">
        <v>18</v>
      </c>
      <c r="D17" s="12">
        <f>D18</f>
        <v>295000</v>
      </c>
      <c r="E17" s="12">
        <f>E18</f>
        <v>34311.12</v>
      </c>
      <c r="F17" s="73">
        <f>F18</f>
        <v>34311.12</v>
      </c>
      <c r="G17" s="76"/>
      <c r="H17" s="12">
        <f t="shared" si="0"/>
        <v>11.630888135593223</v>
      </c>
    </row>
    <row r="18" spans="1:8" s="72" customFormat="1" ht="20.25" customHeight="1">
      <c r="A18" s="77"/>
      <c r="B18" s="8">
        <v>70005</v>
      </c>
      <c r="C18" s="5" t="s">
        <v>27</v>
      </c>
      <c r="D18" s="26">
        <v>295000</v>
      </c>
      <c r="E18" s="26">
        <f>F18</f>
        <v>34311.12</v>
      </c>
      <c r="F18" s="73">
        <v>34311.12</v>
      </c>
      <c r="G18" s="78"/>
      <c r="H18" s="64">
        <f t="shared" si="0"/>
        <v>11.630888135593223</v>
      </c>
    </row>
    <row r="19" spans="1:8" s="71" customFormat="1" ht="21.75" customHeight="1">
      <c r="A19" s="36">
        <v>710</v>
      </c>
      <c r="B19" s="79"/>
      <c r="C19" s="20" t="s">
        <v>76</v>
      </c>
      <c r="D19" s="12">
        <f>D20</f>
        <v>158620</v>
      </c>
      <c r="E19" s="12">
        <f>E20</f>
        <v>6164.83</v>
      </c>
      <c r="F19" s="70">
        <f>F20</f>
        <v>6164.83</v>
      </c>
      <c r="G19" s="73">
        <f>G20</f>
        <v>0</v>
      </c>
      <c r="H19" s="12">
        <f t="shared" si="0"/>
        <v>3.886540158870256</v>
      </c>
    </row>
    <row r="20" spans="1:8" ht="19.5" customHeight="1">
      <c r="A20" s="66"/>
      <c r="B20" s="8">
        <v>71004</v>
      </c>
      <c r="C20" s="5" t="s">
        <v>77</v>
      </c>
      <c r="D20" s="26">
        <v>158620</v>
      </c>
      <c r="E20" s="26">
        <f>F20</f>
        <v>6164.83</v>
      </c>
      <c r="F20" s="26">
        <v>6164.83</v>
      </c>
      <c r="G20" s="26">
        <v>0</v>
      </c>
      <c r="H20" s="64">
        <f t="shared" si="0"/>
        <v>3.886540158870256</v>
      </c>
    </row>
    <row r="21" spans="1:8" s="71" customFormat="1" ht="20.25" customHeight="1">
      <c r="A21" s="81">
        <v>750</v>
      </c>
      <c r="B21" s="68"/>
      <c r="C21" s="80" t="s">
        <v>19</v>
      </c>
      <c r="D21" s="12">
        <f>D22+D23+D24+D25+D26</f>
        <v>4299534</v>
      </c>
      <c r="E21" s="12">
        <f>E22+E23+E24+E25+E26</f>
        <v>1054640.29</v>
      </c>
      <c r="F21" s="70">
        <f>F22+F23+F24+F25+F26</f>
        <v>1054640.29</v>
      </c>
      <c r="G21" s="73">
        <f>G24</f>
        <v>0</v>
      </c>
      <c r="H21" s="12">
        <f>E21/D21*100</f>
        <v>24.529176650306756</v>
      </c>
    </row>
    <row r="22" spans="1:8" ht="18.75" customHeight="1">
      <c r="A22" s="66"/>
      <c r="B22" s="8">
        <v>75011</v>
      </c>
      <c r="C22" s="2" t="s">
        <v>11</v>
      </c>
      <c r="D22" s="26">
        <v>79083</v>
      </c>
      <c r="E22" s="26">
        <f aca="true" t="shared" si="1" ref="E22:E28">F22</f>
        <v>21672.76</v>
      </c>
      <c r="F22" s="26">
        <v>21672.76</v>
      </c>
      <c r="G22" s="26"/>
      <c r="H22" s="64">
        <f t="shared" si="0"/>
        <v>27.405080737958855</v>
      </c>
    </row>
    <row r="23" spans="1:8" ht="21" customHeight="1">
      <c r="A23" s="66"/>
      <c r="B23" s="8">
        <v>75022</v>
      </c>
      <c r="C23" s="3" t="s">
        <v>78</v>
      </c>
      <c r="D23" s="26">
        <v>123300</v>
      </c>
      <c r="E23" s="26">
        <f t="shared" si="1"/>
        <v>20665</v>
      </c>
      <c r="F23" s="26">
        <v>20665</v>
      </c>
      <c r="G23" s="26">
        <v>0</v>
      </c>
      <c r="H23" s="64">
        <f t="shared" si="0"/>
        <v>16.75993511759935</v>
      </c>
    </row>
    <row r="24" spans="1:8" ht="21" customHeight="1">
      <c r="A24" s="66"/>
      <c r="B24" s="8">
        <v>75023</v>
      </c>
      <c r="C24" s="3" t="s">
        <v>15</v>
      </c>
      <c r="D24" s="26">
        <v>4030931</v>
      </c>
      <c r="E24" s="26">
        <f t="shared" si="1"/>
        <v>990666.08</v>
      </c>
      <c r="F24" s="26">
        <v>990666.08</v>
      </c>
      <c r="G24" s="26">
        <v>0</v>
      </c>
      <c r="H24" s="64">
        <f t="shared" si="0"/>
        <v>24.57660724036209</v>
      </c>
    </row>
    <row r="25" spans="1:8" ht="16.5" customHeight="1">
      <c r="A25" s="66"/>
      <c r="B25" s="8">
        <v>75075</v>
      </c>
      <c r="C25" s="65" t="s">
        <v>79</v>
      </c>
      <c r="D25" s="26">
        <v>38000</v>
      </c>
      <c r="E25" s="26">
        <f t="shared" si="1"/>
        <v>9702.3</v>
      </c>
      <c r="F25" s="26">
        <v>9702.3</v>
      </c>
      <c r="G25" s="67" t="s">
        <v>123</v>
      </c>
      <c r="H25" s="64">
        <f>E25/D25*100</f>
        <v>25.53236842105263</v>
      </c>
    </row>
    <row r="26" spans="1:8" ht="21.75" customHeight="1">
      <c r="A26" s="66"/>
      <c r="B26" s="8">
        <v>75095</v>
      </c>
      <c r="C26" s="82" t="s">
        <v>1</v>
      </c>
      <c r="D26" s="26">
        <v>28220</v>
      </c>
      <c r="E26" s="26">
        <f t="shared" si="1"/>
        <v>11934.15</v>
      </c>
      <c r="F26" s="26">
        <v>11934.15</v>
      </c>
      <c r="G26" s="67"/>
      <c r="H26" s="64">
        <f>E26/D26*100</f>
        <v>42.289688164422394</v>
      </c>
    </row>
    <row r="27" spans="1:8" s="71" customFormat="1" ht="28.5" customHeight="1">
      <c r="A27" s="34">
        <v>751</v>
      </c>
      <c r="B27" s="36"/>
      <c r="C27" s="69" t="s">
        <v>54</v>
      </c>
      <c r="D27" s="12">
        <f>D28</f>
        <v>1800</v>
      </c>
      <c r="E27" s="12">
        <f t="shared" si="1"/>
        <v>450</v>
      </c>
      <c r="F27" s="70">
        <f>F28</f>
        <v>450</v>
      </c>
      <c r="G27" s="76"/>
      <c r="H27" s="12">
        <f>E27/D27*100</f>
        <v>25</v>
      </c>
    </row>
    <row r="28" spans="1:8" s="72" customFormat="1" ht="27" customHeight="1">
      <c r="A28" s="8"/>
      <c r="B28" s="17">
        <v>75101</v>
      </c>
      <c r="C28" s="2" t="s">
        <v>80</v>
      </c>
      <c r="D28" s="26">
        <v>1800</v>
      </c>
      <c r="E28" s="26">
        <f t="shared" si="1"/>
        <v>450</v>
      </c>
      <c r="F28" s="26">
        <v>450</v>
      </c>
      <c r="G28" s="78"/>
      <c r="H28" s="64">
        <f>E28/D28*100</f>
        <v>25</v>
      </c>
    </row>
    <row r="29" spans="1:8" s="71" customFormat="1" ht="27.75" customHeight="1">
      <c r="A29" s="34">
        <v>754</v>
      </c>
      <c r="B29" s="36"/>
      <c r="C29" s="69" t="s">
        <v>20</v>
      </c>
      <c r="D29" s="12">
        <f>D30+D31+D32</f>
        <v>272173</v>
      </c>
      <c r="E29" s="12">
        <f>F29+G29</f>
        <v>33750.34</v>
      </c>
      <c r="F29" s="70">
        <f>F30+F31+F32</f>
        <v>33750.34</v>
      </c>
      <c r="G29" s="26">
        <f>G31</f>
        <v>0</v>
      </c>
      <c r="H29" s="12">
        <f aca="true" t="shared" si="2" ref="H29:H34">E29/D29*100</f>
        <v>12.400326263075321</v>
      </c>
    </row>
    <row r="30" spans="1:8" s="71" customFormat="1" ht="21.75" customHeight="1">
      <c r="A30" s="83"/>
      <c r="B30" s="45">
        <v>75404</v>
      </c>
      <c r="C30" s="84" t="s">
        <v>81</v>
      </c>
      <c r="D30" s="26">
        <v>15400</v>
      </c>
      <c r="E30" s="26">
        <f>F30</f>
        <v>7664.67</v>
      </c>
      <c r="F30" s="26">
        <v>7664.67</v>
      </c>
      <c r="G30" s="26"/>
      <c r="H30" s="64">
        <f t="shared" si="2"/>
        <v>49.770584415584416</v>
      </c>
    </row>
    <row r="31" spans="1:8" s="72" customFormat="1" ht="21.75" customHeight="1">
      <c r="A31" s="8"/>
      <c r="B31" s="8">
        <v>75412</v>
      </c>
      <c r="C31" s="3" t="s">
        <v>5</v>
      </c>
      <c r="D31" s="26">
        <v>244773</v>
      </c>
      <c r="E31" s="26">
        <f>F31</f>
        <v>26085.67</v>
      </c>
      <c r="F31" s="26">
        <v>26085.67</v>
      </c>
      <c r="G31" s="26">
        <v>0</v>
      </c>
      <c r="H31" s="64">
        <f t="shared" si="2"/>
        <v>10.657086361649364</v>
      </c>
    </row>
    <row r="32" spans="1:8" s="72" customFormat="1" ht="23.25" customHeight="1">
      <c r="A32" s="8"/>
      <c r="B32" s="8">
        <v>75495</v>
      </c>
      <c r="C32" s="3" t="s">
        <v>1</v>
      </c>
      <c r="D32" s="26">
        <v>12000</v>
      </c>
      <c r="E32" s="26">
        <f>F32</f>
        <v>0</v>
      </c>
      <c r="F32" s="26">
        <v>0</v>
      </c>
      <c r="G32" s="9"/>
      <c r="H32" s="64">
        <f t="shared" si="2"/>
        <v>0</v>
      </c>
    </row>
    <row r="33" spans="1:8" s="72" customFormat="1" ht="42" customHeight="1">
      <c r="A33" s="85">
        <v>756</v>
      </c>
      <c r="B33" s="79"/>
      <c r="C33" s="69" t="s">
        <v>55</v>
      </c>
      <c r="D33" s="12">
        <f>D34</f>
        <v>102000</v>
      </c>
      <c r="E33" s="12">
        <f>E34</f>
        <v>34256.92</v>
      </c>
      <c r="F33" s="70">
        <f>F34</f>
        <v>34256.92</v>
      </c>
      <c r="G33" s="78"/>
      <c r="H33" s="12">
        <f t="shared" si="2"/>
        <v>33.58521568627451</v>
      </c>
    </row>
    <row r="34" spans="1:8" s="72" customFormat="1" ht="27.75" customHeight="1">
      <c r="A34" s="8"/>
      <c r="B34" s="17">
        <v>75647</v>
      </c>
      <c r="C34" s="2" t="s">
        <v>82</v>
      </c>
      <c r="D34" s="26">
        <v>102000</v>
      </c>
      <c r="E34" s="26">
        <f>F34</f>
        <v>34256.92</v>
      </c>
      <c r="F34" s="26">
        <v>34256.92</v>
      </c>
      <c r="G34" s="78"/>
      <c r="H34" s="64">
        <f t="shared" si="2"/>
        <v>33.58521568627451</v>
      </c>
    </row>
    <row r="35" spans="1:8" s="71" customFormat="1" ht="22.5" customHeight="1">
      <c r="A35" s="36">
        <v>757</v>
      </c>
      <c r="B35" s="36"/>
      <c r="C35" s="20" t="s">
        <v>83</v>
      </c>
      <c r="D35" s="12">
        <f>D36</f>
        <v>798559</v>
      </c>
      <c r="E35" s="12">
        <f>E36</f>
        <v>163476.25</v>
      </c>
      <c r="F35" s="70">
        <f>F36</f>
        <v>163476.25</v>
      </c>
      <c r="G35" s="73">
        <f>G36</f>
        <v>0</v>
      </c>
      <c r="H35" s="12">
        <f aca="true" t="shared" si="3" ref="H35:H40">E35/D35*100</f>
        <v>20.47140536892077</v>
      </c>
    </row>
    <row r="36" spans="1:8" s="72" customFormat="1" ht="23.25" customHeight="1">
      <c r="A36" s="8"/>
      <c r="B36" s="17">
        <v>75702</v>
      </c>
      <c r="C36" s="2" t="s">
        <v>84</v>
      </c>
      <c r="D36" s="26">
        <v>798559</v>
      </c>
      <c r="E36" s="26">
        <f>F36</f>
        <v>163476.25</v>
      </c>
      <c r="F36" s="26">
        <v>163476.25</v>
      </c>
      <c r="G36" s="26">
        <v>0</v>
      </c>
      <c r="H36" s="64">
        <f t="shared" si="3"/>
        <v>20.47140536892077</v>
      </c>
    </row>
    <row r="37" spans="1:8" s="71" customFormat="1" ht="24.75" customHeight="1">
      <c r="A37" s="36">
        <v>758</v>
      </c>
      <c r="B37" s="36"/>
      <c r="C37" s="20" t="s">
        <v>85</v>
      </c>
      <c r="D37" s="12">
        <f>D38+D39</f>
        <v>154000</v>
      </c>
      <c r="E37" s="12">
        <f>E38+E39</f>
        <v>12705.97</v>
      </c>
      <c r="F37" s="70">
        <f>F38+F39</f>
        <v>12705.97</v>
      </c>
      <c r="G37" s="76"/>
      <c r="H37" s="12">
        <f t="shared" si="3"/>
        <v>8.250629870129869</v>
      </c>
    </row>
    <row r="38" spans="1:8" s="72" customFormat="1" ht="21.75" customHeight="1">
      <c r="A38" s="8"/>
      <c r="B38" s="8">
        <v>75814</v>
      </c>
      <c r="C38" s="3" t="s">
        <v>13</v>
      </c>
      <c r="D38" s="26">
        <v>44000</v>
      </c>
      <c r="E38" s="26">
        <f>F38</f>
        <v>12705.97</v>
      </c>
      <c r="F38" s="26">
        <v>12705.97</v>
      </c>
      <c r="G38" s="78"/>
      <c r="H38" s="64">
        <f t="shared" si="3"/>
        <v>28.877204545454543</v>
      </c>
    </row>
    <row r="39" spans="1:8" s="72" customFormat="1" ht="22.5" customHeight="1">
      <c r="A39" s="8"/>
      <c r="B39" s="8">
        <v>75818</v>
      </c>
      <c r="C39" s="3" t="s">
        <v>86</v>
      </c>
      <c r="D39" s="26">
        <v>110000</v>
      </c>
      <c r="E39" s="26">
        <f>F39</f>
        <v>0</v>
      </c>
      <c r="F39" s="78">
        <v>0</v>
      </c>
      <c r="G39" s="78"/>
      <c r="H39" s="64">
        <f t="shared" si="3"/>
        <v>0</v>
      </c>
    </row>
    <row r="40" spans="1:8" s="71" customFormat="1" ht="21" customHeight="1">
      <c r="A40" s="36">
        <v>801</v>
      </c>
      <c r="B40" s="36"/>
      <c r="C40" s="20" t="s">
        <v>3</v>
      </c>
      <c r="D40" s="12">
        <f>D41+D42+D43+D44+D45+D46+D47</f>
        <v>12247547</v>
      </c>
      <c r="E40" s="12">
        <f>E41+E42+E43+E44+E45+E46+E47</f>
        <v>2815918.69</v>
      </c>
      <c r="F40" s="70">
        <f>F41+F42+F43+F44+F45+F46+F47</f>
        <v>2815918.69</v>
      </c>
      <c r="G40" s="70">
        <f>G41+G42+G43+G44+G45+G46+G47</f>
        <v>0</v>
      </c>
      <c r="H40" s="12">
        <f t="shared" si="3"/>
        <v>22.99169531662136</v>
      </c>
    </row>
    <row r="41" spans="1:8" s="72" customFormat="1" ht="18" customHeight="1">
      <c r="A41" s="8"/>
      <c r="B41" s="8">
        <v>80101</v>
      </c>
      <c r="C41" s="3" t="s">
        <v>14</v>
      </c>
      <c r="D41" s="26">
        <v>5684942</v>
      </c>
      <c r="E41" s="26">
        <f>F41</f>
        <v>1377276.78</v>
      </c>
      <c r="F41" s="26">
        <v>1377276.78</v>
      </c>
      <c r="G41" s="78"/>
      <c r="H41" s="64">
        <f aca="true" t="shared" si="4" ref="H41:H55">E41/D41*100</f>
        <v>24.22675165375478</v>
      </c>
    </row>
    <row r="42" spans="1:8" s="72" customFormat="1" ht="20.25" customHeight="1">
      <c r="A42" s="8"/>
      <c r="B42" s="8">
        <v>80103</v>
      </c>
      <c r="C42" s="2" t="s">
        <v>87</v>
      </c>
      <c r="D42" s="26">
        <v>403296</v>
      </c>
      <c r="E42" s="26">
        <f aca="true" t="shared" si="5" ref="E42:E47">F42</f>
        <v>84676.77</v>
      </c>
      <c r="F42" s="26">
        <v>84676.77</v>
      </c>
      <c r="G42" s="78"/>
      <c r="H42" s="64">
        <f t="shared" si="4"/>
        <v>20.996183944298977</v>
      </c>
    </row>
    <row r="43" spans="1:8" s="72" customFormat="1" ht="19.5" customHeight="1">
      <c r="A43" s="8"/>
      <c r="B43" s="8">
        <v>80104</v>
      </c>
      <c r="C43" s="3" t="s">
        <v>88</v>
      </c>
      <c r="D43" s="26">
        <v>1100649</v>
      </c>
      <c r="E43" s="26">
        <f t="shared" si="5"/>
        <v>233782.44</v>
      </c>
      <c r="F43" s="26">
        <v>233782.44</v>
      </c>
      <c r="G43" s="26">
        <v>0</v>
      </c>
      <c r="H43" s="64">
        <f t="shared" si="4"/>
        <v>21.240417244734697</v>
      </c>
    </row>
    <row r="44" spans="1:8" s="72" customFormat="1" ht="18.75" customHeight="1">
      <c r="A44" s="8"/>
      <c r="B44" s="8">
        <v>80110</v>
      </c>
      <c r="C44" s="3" t="s">
        <v>4</v>
      </c>
      <c r="D44" s="26">
        <v>4049124</v>
      </c>
      <c r="E44" s="26">
        <f t="shared" si="5"/>
        <v>983753.96</v>
      </c>
      <c r="F44" s="26">
        <v>983753.96</v>
      </c>
      <c r="G44" s="26">
        <v>0</v>
      </c>
      <c r="H44" s="64">
        <f t="shared" si="4"/>
        <v>24.29547625609885</v>
      </c>
    </row>
    <row r="45" spans="1:8" s="72" customFormat="1" ht="24" customHeight="1">
      <c r="A45" s="8"/>
      <c r="B45" s="8">
        <v>80113</v>
      </c>
      <c r="C45" s="3" t="s">
        <v>89</v>
      </c>
      <c r="D45" s="26">
        <v>501067</v>
      </c>
      <c r="E45" s="26">
        <f t="shared" si="5"/>
        <v>128158.44</v>
      </c>
      <c r="F45" s="26">
        <v>128158.44</v>
      </c>
      <c r="G45" s="78"/>
      <c r="H45" s="64">
        <f t="shared" si="4"/>
        <v>25.577106454825405</v>
      </c>
    </row>
    <row r="46" spans="1:8" s="72" customFormat="1" ht="21" customHeight="1">
      <c r="A46" s="8"/>
      <c r="B46" s="17">
        <v>80146</v>
      </c>
      <c r="C46" s="65" t="s">
        <v>90</v>
      </c>
      <c r="D46" s="26">
        <v>40458</v>
      </c>
      <c r="E46" s="26">
        <f t="shared" si="5"/>
        <v>8270.3</v>
      </c>
      <c r="F46" s="26">
        <v>8270.3</v>
      </c>
      <c r="G46" s="78"/>
      <c r="H46" s="64">
        <f t="shared" si="4"/>
        <v>20.441692619506647</v>
      </c>
    </row>
    <row r="47" spans="1:8" s="72" customFormat="1" ht="19.5" customHeight="1">
      <c r="A47" s="8"/>
      <c r="B47" s="8">
        <v>80195</v>
      </c>
      <c r="C47" s="3" t="s">
        <v>1</v>
      </c>
      <c r="D47" s="26">
        <v>468011</v>
      </c>
      <c r="E47" s="26">
        <f t="shared" si="5"/>
        <v>0</v>
      </c>
      <c r="F47" s="26">
        <v>0</v>
      </c>
      <c r="G47" s="78">
        <v>0</v>
      </c>
      <c r="H47" s="64">
        <f t="shared" si="4"/>
        <v>0</v>
      </c>
    </row>
    <row r="48" spans="1:8" s="71" customFormat="1" ht="22.5" customHeight="1">
      <c r="A48" s="36">
        <v>851</v>
      </c>
      <c r="B48" s="36"/>
      <c r="C48" s="20" t="s">
        <v>91</v>
      </c>
      <c r="D48" s="12">
        <f>D49+D50</f>
        <v>88263</v>
      </c>
      <c r="E48" s="12">
        <f>E49+E50</f>
        <v>18924.91</v>
      </c>
      <c r="F48" s="70">
        <f>F49+F50</f>
        <v>18924.91</v>
      </c>
      <c r="G48" s="76"/>
      <c r="H48" s="12">
        <f t="shared" si="4"/>
        <v>21.44149870274067</v>
      </c>
    </row>
    <row r="49" spans="1:8" s="71" customFormat="1" ht="18.75" customHeight="1">
      <c r="A49" s="74"/>
      <c r="B49" s="8">
        <v>85153</v>
      </c>
      <c r="C49" s="42" t="s">
        <v>92</v>
      </c>
      <c r="D49" s="26">
        <v>18600</v>
      </c>
      <c r="E49" s="26">
        <f>F49</f>
        <v>4058.87</v>
      </c>
      <c r="F49" s="26">
        <v>4058.87</v>
      </c>
      <c r="G49" s="76"/>
      <c r="H49" s="64">
        <f t="shared" si="4"/>
        <v>21.821881720430106</v>
      </c>
    </row>
    <row r="50" spans="1:8" s="72" customFormat="1" ht="20.25" customHeight="1">
      <c r="A50" s="8"/>
      <c r="B50" s="8">
        <v>85154</v>
      </c>
      <c r="C50" s="3" t="s">
        <v>93</v>
      </c>
      <c r="D50" s="26">
        <v>69663</v>
      </c>
      <c r="E50" s="26">
        <f>F50</f>
        <v>14866.04</v>
      </c>
      <c r="F50" s="26">
        <v>14866.04</v>
      </c>
      <c r="G50" s="78"/>
      <c r="H50" s="64">
        <f t="shared" si="4"/>
        <v>21.33993655168454</v>
      </c>
    </row>
    <row r="51" spans="1:8" s="71" customFormat="1" ht="27" customHeight="1">
      <c r="A51" s="36">
        <v>852</v>
      </c>
      <c r="B51" s="36"/>
      <c r="C51" s="20" t="s">
        <v>29</v>
      </c>
      <c r="D51" s="12">
        <f>D52+D53+D54+D55+D56+D57+D58+D59</f>
        <v>4641142</v>
      </c>
      <c r="E51" s="12">
        <f>F51+G51</f>
        <v>1106616.44</v>
      </c>
      <c r="F51" s="70">
        <f>F52+F53+F54+F55+F56+F57+F58+F59</f>
        <v>1106616.44</v>
      </c>
      <c r="G51" s="70">
        <f>G57</f>
        <v>0</v>
      </c>
      <c r="H51" s="12">
        <f t="shared" si="4"/>
        <v>23.84362383223784</v>
      </c>
    </row>
    <row r="52" spans="1:8" s="72" customFormat="1" ht="23.25" customHeight="1">
      <c r="A52" s="8"/>
      <c r="B52" s="8">
        <v>85202</v>
      </c>
      <c r="C52" s="3" t="s">
        <v>31</v>
      </c>
      <c r="D52" s="26">
        <v>235200</v>
      </c>
      <c r="E52" s="26">
        <f>F52</f>
        <v>31300.13</v>
      </c>
      <c r="F52" s="9">
        <v>31300.13</v>
      </c>
      <c r="G52" s="78"/>
      <c r="H52" s="64">
        <f t="shared" si="4"/>
        <v>13.307878401360545</v>
      </c>
    </row>
    <row r="53" spans="1:8" s="72" customFormat="1" ht="42" customHeight="1">
      <c r="A53" s="8"/>
      <c r="B53" s="17">
        <v>85212</v>
      </c>
      <c r="C53" s="2" t="s">
        <v>60</v>
      </c>
      <c r="D53" s="26">
        <v>2656000</v>
      </c>
      <c r="E53" s="26">
        <f aca="true" t="shared" si="6" ref="E53:E59">F53</f>
        <v>689287.71</v>
      </c>
      <c r="F53" s="26">
        <v>689287.71</v>
      </c>
      <c r="G53" s="78"/>
      <c r="H53" s="64">
        <f t="shared" si="4"/>
        <v>25.95209751506024</v>
      </c>
    </row>
    <row r="54" spans="1:8" s="72" customFormat="1" ht="42.75" customHeight="1">
      <c r="A54" s="8"/>
      <c r="B54" s="17">
        <v>85213</v>
      </c>
      <c r="C54" s="2" t="s">
        <v>94</v>
      </c>
      <c r="D54" s="26">
        <v>22700</v>
      </c>
      <c r="E54" s="26">
        <f t="shared" si="6"/>
        <v>4640.02</v>
      </c>
      <c r="F54" s="9">
        <v>4640.02</v>
      </c>
      <c r="G54" s="78"/>
      <c r="H54" s="64">
        <f t="shared" si="4"/>
        <v>20.440616740088107</v>
      </c>
    </row>
    <row r="55" spans="1:8" s="72" customFormat="1" ht="28.5" customHeight="1">
      <c r="A55" s="8"/>
      <c r="B55" s="8">
        <v>85214</v>
      </c>
      <c r="C55" s="2" t="s">
        <v>61</v>
      </c>
      <c r="D55" s="26">
        <v>385900</v>
      </c>
      <c r="E55" s="26">
        <f t="shared" si="6"/>
        <v>78717.92</v>
      </c>
      <c r="F55" s="9">
        <v>78717.92</v>
      </c>
      <c r="G55" s="78"/>
      <c r="H55" s="64">
        <f t="shared" si="4"/>
        <v>20.39852811609225</v>
      </c>
    </row>
    <row r="56" spans="1:8" s="72" customFormat="1" ht="21" customHeight="1">
      <c r="A56" s="8"/>
      <c r="B56" s="8">
        <v>85216</v>
      </c>
      <c r="C56" s="3" t="s">
        <v>117</v>
      </c>
      <c r="D56" s="26">
        <v>169000</v>
      </c>
      <c r="E56" s="26">
        <f t="shared" si="6"/>
        <v>51891</v>
      </c>
      <c r="F56" s="9">
        <v>51891</v>
      </c>
      <c r="G56" s="78"/>
      <c r="H56" s="64"/>
    </row>
    <row r="57" spans="1:8" s="72" customFormat="1" ht="19.5" customHeight="1">
      <c r="A57" s="8"/>
      <c r="B57" s="8">
        <v>85219</v>
      </c>
      <c r="C57" s="3" t="s">
        <v>24</v>
      </c>
      <c r="D57" s="26">
        <v>703032</v>
      </c>
      <c r="E57" s="26">
        <f t="shared" si="6"/>
        <v>181790.73</v>
      </c>
      <c r="F57" s="26">
        <v>181790.73</v>
      </c>
      <c r="G57" s="26">
        <v>0</v>
      </c>
      <c r="H57" s="64">
        <f aca="true" t="shared" si="7" ref="H57:H66">E57/D57*100</f>
        <v>25.85810176492678</v>
      </c>
    </row>
    <row r="58" spans="1:8" s="72" customFormat="1" ht="21.75" customHeight="1">
      <c r="A58" s="8"/>
      <c r="B58" s="8">
        <v>85228</v>
      </c>
      <c r="C58" s="2" t="s">
        <v>35</v>
      </c>
      <c r="D58" s="26">
        <v>323310</v>
      </c>
      <c r="E58" s="26">
        <f t="shared" si="6"/>
        <v>53891.05</v>
      </c>
      <c r="F58" s="26">
        <v>53891.05</v>
      </c>
      <c r="G58" s="78"/>
      <c r="H58" s="64">
        <f t="shared" si="7"/>
        <v>16.668537935727322</v>
      </c>
    </row>
    <row r="59" spans="1:8" s="72" customFormat="1" ht="19.5" customHeight="1">
      <c r="A59" s="8"/>
      <c r="B59" s="8">
        <v>85295</v>
      </c>
      <c r="C59" s="3" t="s">
        <v>1</v>
      </c>
      <c r="D59" s="26">
        <v>146000</v>
      </c>
      <c r="E59" s="26">
        <f t="shared" si="6"/>
        <v>15097.88</v>
      </c>
      <c r="F59" s="26">
        <v>15097.88</v>
      </c>
      <c r="G59" s="26"/>
      <c r="H59" s="64">
        <f t="shared" si="7"/>
        <v>10.341013698630135</v>
      </c>
    </row>
    <row r="60" spans="1:8" s="71" customFormat="1" ht="23.25" customHeight="1">
      <c r="A60" s="36">
        <v>854</v>
      </c>
      <c r="B60" s="36"/>
      <c r="C60" s="20" t="s">
        <v>26</v>
      </c>
      <c r="D60" s="12">
        <f>D61+D62+D63</f>
        <v>288252</v>
      </c>
      <c r="E60" s="12">
        <f>F60</f>
        <v>57469.37</v>
      </c>
      <c r="F60" s="70">
        <f>F61+F62+F63</f>
        <v>57469.37</v>
      </c>
      <c r="G60" s="76"/>
      <c r="H60" s="12">
        <f t="shared" si="7"/>
        <v>19.937197313461834</v>
      </c>
    </row>
    <row r="61" spans="1:8" s="72" customFormat="1" ht="18.75" customHeight="1">
      <c r="A61" s="8"/>
      <c r="B61" s="8">
        <v>85401</v>
      </c>
      <c r="C61" s="3" t="s">
        <v>95</v>
      </c>
      <c r="D61" s="26">
        <v>269687</v>
      </c>
      <c r="E61" s="26">
        <f>F61</f>
        <v>53269.37</v>
      </c>
      <c r="F61" s="26">
        <v>53269.37</v>
      </c>
      <c r="G61" s="78"/>
      <c r="H61" s="64">
        <f t="shared" si="7"/>
        <v>19.752294326385776</v>
      </c>
    </row>
    <row r="62" spans="1:8" s="72" customFormat="1" ht="19.5" customHeight="1">
      <c r="A62" s="8"/>
      <c r="B62" s="8">
        <v>85415</v>
      </c>
      <c r="C62" s="3" t="s">
        <v>37</v>
      </c>
      <c r="D62" s="26">
        <v>18000</v>
      </c>
      <c r="E62" s="26">
        <f>F62</f>
        <v>4200</v>
      </c>
      <c r="F62" s="26">
        <v>4200</v>
      </c>
      <c r="G62" s="78"/>
      <c r="H62" s="64">
        <f t="shared" si="7"/>
        <v>23.333333333333332</v>
      </c>
    </row>
    <row r="63" spans="1:8" s="72" customFormat="1" ht="15.75" customHeight="1">
      <c r="A63" s="8"/>
      <c r="B63" s="8">
        <v>85446</v>
      </c>
      <c r="C63" s="65" t="s">
        <v>90</v>
      </c>
      <c r="D63" s="26">
        <v>565</v>
      </c>
      <c r="E63" s="26">
        <f>F63</f>
        <v>0</v>
      </c>
      <c r="F63" s="26">
        <v>0</v>
      </c>
      <c r="G63" s="78"/>
      <c r="H63" s="64">
        <f t="shared" si="7"/>
        <v>0</v>
      </c>
    </row>
    <row r="64" spans="1:8" s="71" customFormat="1" ht="25.5" customHeight="1">
      <c r="A64" s="36">
        <v>900</v>
      </c>
      <c r="B64" s="36"/>
      <c r="C64" s="35" t="s">
        <v>96</v>
      </c>
      <c r="D64" s="12">
        <f>D65+D66+D67+D68</f>
        <v>1653453</v>
      </c>
      <c r="E64" s="12">
        <f>F64+G64</f>
        <v>144395.57</v>
      </c>
      <c r="F64" s="70">
        <f>F65+F66+F67+F68</f>
        <v>137540.68</v>
      </c>
      <c r="G64" s="73">
        <f>G65+G66+G68</f>
        <v>6854.89</v>
      </c>
      <c r="H64" s="12">
        <f t="shared" si="7"/>
        <v>8.732970940208158</v>
      </c>
    </row>
    <row r="65" spans="1:8" s="72" customFormat="1" ht="18" customHeight="1">
      <c r="A65" s="8"/>
      <c r="B65" s="8">
        <v>90003</v>
      </c>
      <c r="C65" s="3" t="s">
        <v>97</v>
      </c>
      <c r="D65" s="9">
        <v>94437</v>
      </c>
      <c r="E65" s="9">
        <f>F65+G65</f>
        <v>13858.67</v>
      </c>
      <c r="F65" s="9">
        <v>13858.67</v>
      </c>
      <c r="G65" s="9">
        <v>0</v>
      </c>
      <c r="H65" s="64">
        <f t="shared" si="7"/>
        <v>14.675042621006599</v>
      </c>
    </row>
    <row r="66" spans="1:8" s="72" customFormat="1" ht="17.25" customHeight="1">
      <c r="A66" s="8"/>
      <c r="B66" s="8">
        <v>90015</v>
      </c>
      <c r="C66" s="3" t="s">
        <v>98</v>
      </c>
      <c r="D66" s="9">
        <v>1500000</v>
      </c>
      <c r="E66" s="9">
        <f>F66+G66</f>
        <v>128643</v>
      </c>
      <c r="F66" s="9">
        <v>121788.11</v>
      </c>
      <c r="G66" s="9">
        <v>6854.89</v>
      </c>
      <c r="H66" s="64">
        <f t="shared" si="7"/>
        <v>8.5762</v>
      </c>
    </row>
    <row r="67" spans="1:8" s="72" customFormat="1" ht="28.5" customHeight="1">
      <c r="A67" s="8"/>
      <c r="B67" s="8">
        <v>90019</v>
      </c>
      <c r="C67" s="2" t="s">
        <v>118</v>
      </c>
      <c r="D67" s="9">
        <v>24810</v>
      </c>
      <c r="E67" s="9">
        <f>F67+G67</f>
        <v>523.62</v>
      </c>
      <c r="F67" s="9">
        <v>523.62</v>
      </c>
      <c r="G67" s="9">
        <v>0</v>
      </c>
      <c r="H67" s="64"/>
    </row>
    <row r="68" spans="1:8" s="72" customFormat="1" ht="17.25" customHeight="1">
      <c r="A68" s="8"/>
      <c r="B68" s="8">
        <v>90095</v>
      </c>
      <c r="C68" s="2" t="s">
        <v>1</v>
      </c>
      <c r="D68" s="9">
        <v>34206</v>
      </c>
      <c r="E68" s="9">
        <f>F68+G68</f>
        <v>1370.28</v>
      </c>
      <c r="F68" s="9">
        <v>1370.28</v>
      </c>
      <c r="G68" s="78">
        <v>0</v>
      </c>
      <c r="H68" s="64">
        <f aca="true" t="shared" si="8" ref="H68:H74">E68/D68*100</f>
        <v>4.005963865988424</v>
      </c>
    </row>
    <row r="69" spans="1:8" s="71" customFormat="1" ht="26.25" customHeight="1">
      <c r="A69" s="36">
        <v>921</v>
      </c>
      <c r="B69" s="36"/>
      <c r="C69" s="20" t="s">
        <v>99</v>
      </c>
      <c r="D69" s="12">
        <f>D70+D71</f>
        <v>359805</v>
      </c>
      <c r="E69" s="12">
        <f>E70+E71</f>
        <v>100273.82</v>
      </c>
      <c r="F69" s="73">
        <f>F70+F71</f>
        <v>100273.82</v>
      </c>
      <c r="G69" s="73">
        <f>G70+G71</f>
        <v>0</v>
      </c>
      <c r="H69" s="12">
        <f t="shared" si="8"/>
        <v>27.86893456177652</v>
      </c>
    </row>
    <row r="70" spans="1:8" s="72" customFormat="1" ht="20.25" customHeight="1">
      <c r="A70" s="8"/>
      <c r="B70" s="8">
        <v>92116</v>
      </c>
      <c r="C70" s="3" t="s">
        <v>100</v>
      </c>
      <c r="D70" s="9">
        <v>292805</v>
      </c>
      <c r="E70" s="9">
        <f>F70</f>
        <v>97600</v>
      </c>
      <c r="F70" s="9">
        <v>97600</v>
      </c>
      <c r="G70" s="9">
        <v>0</v>
      </c>
      <c r="H70" s="64">
        <f t="shared" si="8"/>
        <v>33.33276412629566</v>
      </c>
    </row>
    <row r="71" spans="1:8" s="72" customFormat="1" ht="19.5" customHeight="1">
      <c r="A71" s="8"/>
      <c r="B71" s="8">
        <v>92195</v>
      </c>
      <c r="C71" s="3" t="s">
        <v>1</v>
      </c>
      <c r="D71" s="9">
        <v>67000</v>
      </c>
      <c r="E71" s="9">
        <f>F71</f>
        <v>2673.82</v>
      </c>
      <c r="F71" s="9">
        <v>2673.82</v>
      </c>
      <c r="G71" s="78"/>
      <c r="H71" s="64">
        <f t="shared" si="8"/>
        <v>3.9907761194029856</v>
      </c>
    </row>
    <row r="72" spans="1:8" s="71" customFormat="1" ht="27" customHeight="1">
      <c r="A72" s="36">
        <v>926</v>
      </c>
      <c r="B72" s="36"/>
      <c r="C72" s="20" t="s">
        <v>101</v>
      </c>
      <c r="D72" s="12">
        <f>D73</f>
        <v>202000</v>
      </c>
      <c r="E72" s="12">
        <f>E73</f>
        <v>70000</v>
      </c>
      <c r="F72" s="70">
        <f>F73</f>
        <v>70000</v>
      </c>
      <c r="G72" s="70">
        <f>G73</f>
        <v>0</v>
      </c>
      <c r="H72" s="12">
        <f t="shared" si="8"/>
        <v>34.65346534653465</v>
      </c>
    </row>
    <row r="73" spans="1:8" s="72" customFormat="1" ht="24" customHeight="1">
      <c r="A73" s="8"/>
      <c r="B73" s="8">
        <v>92605</v>
      </c>
      <c r="C73" s="2" t="s">
        <v>102</v>
      </c>
      <c r="D73" s="9">
        <v>202000</v>
      </c>
      <c r="E73" s="9">
        <f>F73</f>
        <v>70000</v>
      </c>
      <c r="F73" s="9">
        <v>70000</v>
      </c>
      <c r="G73" s="9">
        <v>0</v>
      </c>
      <c r="H73" s="64">
        <f t="shared" si="8"/>
        <v>34.65346534653465</v>
      </c>
    </row>
    <row r="74" spans="1:8" s="72" customFormat="1" ht="23.25" customHeight="1">
      <c r="A74" s="86"/>
      <c r="B74" s="86"/>
      <c r="C74" s="87" t="s">
        <v>103</v>
      </c>
      <c r="D74" s="88">
        <f>D6+D9+D11+D13+D17+D19+D21+D27+D29+D33+D35+D37+D40+D48+D51+D60+D64+D69+D72</f>
        <v>37123644.32</v>
      </c>
      <c r="E74" s="88">
        <f>E6+E11+E13+E17+E19+E21+E27+E29+E33+E35+E37+E40+E48+E51+E60+E64+E69+E72</f>
        <v>5941251.600000001</v>
      </c>
      <c r="F74" s="70">
        <f>F6+F11+F13+F17+F19+F21+F27+F29+F33+F35+F37+F40+F48+F51+F60+F64+F69+F72</f>
        <v>5912369.180000001</v>
      </c>
      <c r="G74" s="70">
        <f>G6+G11+G13+G17+G19+G21+G27+G29+G33+G35+G37+G40+G48+G51+G60+G64+G69+G72</f>
        <v>28882.42</v>
      </c>
      <c r="H74" s="12">
        <f t="shared" si="8"/>
        <v>16.00395572370897</v>
      </c>
    </row>
    <row r="75" spans="1:7" ht="17.25" customHeight="1">
      <c r="A75" s="125" t="s">
        <v>104</v>
      </c>
      <c r="B75" s="125"/>
      <c r="C75" s="125"/>
      <c r="D75" s="43"/>
      <c r="E75" s="43"/>
      <c r="F75" s="43"/>
      <c r="G75" s="43"/>
    </row>
    <row r="76" spans="1:8" ht="15">
      <c r="A76" s="89"/>
      <c r="B76" s="43"/>
      <c r="C76" s="41" t="s">
        <v>116</v>
      </c>
      <c r="D76" s="42"/>
      <c r="E76" s="99">
        <v>3712074.69</v>
      </c>
      <c r="F76" s="89"/>
      <c r="G76" s="105"/>
      <c r="H76" s="106"/>
    </row>
    <row r="77" spans="1:7" ht="24.75" customHeight="1">
      <c r="A77" s="90"/>
      <c r="G77" s="91"/>
    </row>
    <row r="78" ht="15">
      <c r="A78" s="90"/>
    </row>
    <row r="79" ht="15">
      <c r="A79" s="90"/>
    </row>
    <row r="80" ht="15">
      <c r="A80" s="90"/>
    </row>
    <row r="81" ht="15">
      <c r="A81" s="90"/>
    </row>
    <row r="82" ht="15">
      <c r="A82" s="90"/>
    </row>
    <row r="83" ht="15">
      <c r="A83" s="90"/>
    </row>
    <row r="84" ht="15">
      <c r="A84" s="90"/>
    </row>
    <row r="85" ht="15">
      <c r="A85" s="90"/>
    </row>
    <row r="86" ht="15">
      <c r="A86" s="90"/>
    </row>
    <row r="87" ht="15">
      <c r="A87" s="90"/>
    </row>
    <row r="88" ht="15">
      <c r="A88" s="90"/>
    </row>
    <row r="89" ht="15">
      <c r="A89" s="90"/>
    </row>
    <row r="90" ht="15">
      <c r="A90" s="90"/>
    </row>
    <row r="91" ht="15">
      <c r="A91" s="90"/>
    </row>
    <row r="92" ht="15">
      <c r="A92" s="90"/>
    </row>
    <row r="93" ht="15">
      <c r="A93" s="90"/>
    </row>
    <row r="94" ht="15">
      <c r="A94" s="90"/>
    </row>
    <row r="95" ht="15">
      <c r="A95" s="90"/>
    </row>
    <row r="96" ht="15">
      <c r="A96" s="90"/>
    </row>
    <row r="97" ht="15">
      <c r="A97" s="90"/>
    </row>
    <row r="98" ht="15">
      <c r="A98" s="90"/>
    </row>
    <row r="99" ht="15">
      <c r="A99" s="90"/>
    </row>
    <row r="100" ht="15">
      <c r="A100" s="90"/>
    </row>
    <row r="101" ht="15">
      <c r="A101" s="90"/>
    </row>
    <row r="102" ht="15">
      <c r="A102" s="90"/>
    </row>
    <row r="103" ht="15">
      <c r="A103" s="90"/>
    </row>
    <row r="104" ht="15">
      <c r="A104" s="90"/>
    </row>
    <row r="105" ht="15">
      <c r="A105" s="90"/>
    </row>
    <row r="106" ht="15">
      <c r="A106" s="90"/>
    </row>
    <row r="107" ht="15">
      <c r="A107" s="90"/>
    </row>
    <row r="108" ht="15">
      <c r="A108" s="90"/>
    </row>
    <row r="109" ht="15">
      <c r="A109" s="90"/>
    </row>
    <row r="110" ht="15">
      <c r="A110" s="90"/>
    </row>
    <row r="111" ht="15">
      <c r="A111" s="90"/>
    </row>
    <row r="112" ht="15">
      <c r="A112" s="90"/>
    </row>
    <row r="113" ht="15">
      <c r="A113" s="90"/>
    </row>
    <row r="114" ht="15">
      <c r="A114" s="90"/>
    </row>
    <row r="115" ht="15">
      <c r="A115" s="90"/>
    </row>
    <row r="116" ht="15">
      <c r="A116" s="90"/>
    </row>
    <row r="117" ht="15">
      <c r="A117" s="90"/>
    </row>
    <row r="118" ht="15">
      <c r="A118" s="90"/>
    </row>
    <row r="119" ht="15">
      <c r="A119" s="90"/>
    </row>
    <row r="120" ht="15">
      <c r="A120" s="90"/>
    </row>
    <row r="121" ht="15">
      <c r="A121" s="90"/>
    </row>
    <row r="122" ht="15">
      <c r="A122" s="90"/>
    </row>
    <row r="123" ht="15">
      <c r="A123" s="90"/>
    </row>
    <row r="124" ht="15">
      <c r="A124" s="90"/>
    </row>
    <row r="125" ht="15">
      <c r="A125" s="90"/>
    </row>
    <row r="126" ht="15">
      <c r="A126" s="90"/>
    </row>
    <row r="127" ht="15">
      <c r="A127" s="90"/>
    </row>
    <row r="128" ht="15">
      <c r="A128" s="90"/>
    </row>
    <row r="129" ht="15">
      <c r="A129" s="90"/>
    </row>
    <row r="130" ht="15">
      <c r="A130" s="90"/>
    </row>
    <row r="131" ht="15">
      <c r="A131" s="90"/>
    </row>
    <row r="132" ht="15">
      <c r="A132" s="90"/>
    </row>
    <row r="133" ht="15">
      <c r="A133" s="90"/>
    </row>
    <row r="134" ht="15">
      <c r="A134" s="90"/>
    </row>
    <row r="135" ht="15">
      <c r="A135" s="90"/>
    </row>
    <row r="136" ht="15">
      <c r="A136" s="90"/>
    </row>
    <row r="137" ht="15">
      <c r="A137" s="90"/>
    </row>
    <row r="138" ht="15">
      <c r="A138" s="90"/>
    </row>
    <row r="139" ht="15">
      <c r="A139" s="90"/>
    </row>
    <row r="140" ht="15">
      <c r="A140" s="90"/>
    </row>
    <row r="141" ht="15">
      <c r="A141" s="90"/>
    </row>
    <row r="142" ht="15">
      <c r="A142" s="90"/>
    </row>
    <row r="143" ht="15">
      <c r="A143" s="90"/>
    </row>
    <row r="144" ht="15">
      <c r="A144" s="90"/>
    </row>
    <row r="145" ht="15">
      <c r="A145" s="90"/>
    </row>
    <row r="146" ht="15">
      <c r="A146" s="90"/>
    </row>
    <row r="147" ht="15">
      <c r="A147" s="90"/>
    </row>
    <row r="148" ht="15">
      <c r="A148" s="90"/>
    </row>
    <row r="149" ht="15">
      <c r="A149" s="90"/>
    </row>
    <row r="150" ht="15">
      <c r="A150" s="90"/>
    </row>
    <row r="151" ht="15">
      <c r="A151" s="90"/>
    </row>
    <row r="152" ht="15">
      <c r="A152" s="90"/>
    </row>
    <row r="153" ht="15">
      <c r="A153" s="90"/>
    </row>
    <row r="154" ht="15">
      <c r="A154" s="90"/>
    </row>
    <row r="155" ht="15">
      <c r="A155" s="90"/>
    </row>
    <row r="156" ht="15">
      <c r="A156" s="90"/>
    </row>
    <row r="157" ht="15">
      <c r="A157" s="90"/>
    </row>
    <row r="158" ht="15">
      <c r="A158" s="90"/>
    </row>
    <row r="159" ht="15">
      <c r="A159" s="90"/>
    </row>
    <row r="160" ht="15">
      <c r="A160" s="90"/>
    </row>
  </sheetData>
  <sheetProtection/>
  <mergeCells count="9">
    <mergeCell ref="H3:H4"/>
    <mergeCell ref="C1:H1"/>
    <mergeCell ref="A75:C75"/>
    <mergeCell ref="A3:A4"/>
    <mergeCell ref="B3:B4"/>
    <mergeCell ref="C3:C4"/>
    <mergeCell ref="D3:D4"/>
    <mergeCell ref="E3:E4"/>
    <mergeCell ref="F3:G3"/>
  </mergeCells>
  <printOptions horizontalCentered="1"/>
  <pageMargins left="0.26" right="0.19" top="0.44" bottom="0.17" header="0.18" footer="0.23"/>
  <pageSetup horizontalDpi="300" verticalDpi="3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Florczak</dc:creator>
  <cp:keywords/>
  <dc:description/>
  <cp:lastModifiedBy>Danuta Mysiorska</cp:lastModifiedBy>
  <cp:lastPrinted>2010-05-06T12:29:47Z</cp:lastPrinted>
  <dcterms:created xsi:type="dcterms:W3CDTF">2001-02-21T09:21:54Z</dcterms:created>
  <dcterms:modified xsi:type="dcterms:W3CDTF">2010-05-07T07:08:02Z</dcterms:modified>
  <cp:category/>
  <cp:version/>
  <cp:contentType/>
  <cp:contentStatus/>
</cp:coreProperties>
</file>