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dochodów" sheetId="1" r:id="rId1"/>
    <sheet name="Plan Wydatków" sheetId="2" r:id="rId2"/>
    <sheet name="Doch i wyd zlecone" sheetId="3" r:id="rId3"/>
  </sheets>
  <definedNames>
    <definedName name="_xlnm.Print_Area" localSheetId="0">'Plan dochodów'!$A$1:$L$21</definedName>
    <definedName name="_xlnm.Print_Area" localSheetId="1">'Plan Wydatków'!$A$1:$W$59</definedName>
  </definedNames>
  <calcPr fullCalcOnLoad="1"/>
</workbook>
</file>

<file path=xl/sharedStrings.xml><?xml version="1.0" encoding="utf-8"?>
<sst xmlns="http://schemas.openxmlformats.org/spreadsheetml/2006/main" count="249" uniqueCount="113">
  <si>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</si>
  <si>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</si>
  <si>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</si>
  <si>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</si>
  <si>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</si>
  <si>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</si>
  <si>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</si>
  <si>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</si>
  <si>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</si>
  <si>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</si>
  <si>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</si>
  <si>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</si>
  <si>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</si>
  <si>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</si>
  <si>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</si>
  <si>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</si>
  <si>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</si>
  <si>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</si>
  <si>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</si>
  <si>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</si>
  <si>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</si>
  <si>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</si>
  <si>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</si>
  <si>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</si>
  <si>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</si>
  <si>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</si>
  <si>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</si>
  <si>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</si>
  <si>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</si>
  <si>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</si>
  <si>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</si>
  <si>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</si>
  <si>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</si>
  <si>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</si>
  <si>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</si>
  <si>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</si>
  <si>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</si>
  <si>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</si>
  <si>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</si>
  <si>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</si>
  <si>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</si>
  <si>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</si>
  <si>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</si>
  <si>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</si>
  <si>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</si>
  <si>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</si>
  <si>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Pomoc społeczna</t>
  </si>
  <si>
    <t>Treść</t>
  </si>
  <si>
    <t>852</t>
  </si>
  <si>
    <t>801</t>
  </si>
  <si>
    <t>Oświata i wychowanie</t>
  </si>
  <si>
    <t>80101</t>
  </si>
  <si>
    <t>Szkoły podstawowe</t>
  </si>
  <si>
    <t>85219</t>
  </si>
  <si>
    <t>Ośrodki pomocy społecznej</t>
  </si>
  <si>
    <t>80104</t>
  </si>
  <si>
    <t>80110</t>
  </si>
  <si>
    <t>Przedszkola</t>
  </si>
  <si>
    <t>Gimnazja</t>
  </si>
  <si>
    <t>80146</t>
  </si>
  <si>
    <t>Dokształcanie i doskonalenie nauczycieli</t>
  </si>
  <si>
    <t>85295</t>
  </si>
  <si>
    <t>Pozostała działalność</t>
  </si>
  <si>
    <t>900</t>
  </si>
  <si>
    <t>Gospodarka komunalna i ochrona środowiska</t>
  </si>
  <si>
    <t>90095</t>
  </si>
  <si>
    <r>
      <rPr>
        <b/>
        <sz val="10"/>
        <rFont val="Arial CE"/>
        <family val="0"/>
      </rPr>
      <t xml:space="preserve"> Uzasadnienie:</t>
    </r>
    <r>
      <rPr>
        <sz val="10"/>
        <rFont val="Arial CE"/>
        <family val="0"/>
      </rPr>
      <t xml:space="preserve">
W planie wydatków   Gminy  wprowadza się następujące zmiany: 
 1) </t>
    </r>
    <r>
      <rPr>
        <u val="single"/>
        <sz val="10"/>
        <rFont val="Arial CE"/>
        <family val="0"/>
      </rPr>
      <t>dział 801 - Oświata i wychowanie</t>
    </r>
    <r>
      <rPr>
        <sz val="10"/>
        <rFont val="Arial CE"/>
        <family val="0"/>
      </rPr>
      <t xml:space="preserve"> - wprowadza się zmiany w planie wydatków szkół w kwocie 89.500 zł, z tego:
- Zespołu Szkolno-Przedszkolnego w Jaktorowie w łącznej kwocie 5.000 zł (zgodnie z wnioskiem Dyrektora Nr Z.Sz.30/302/26/2011) celem zabezpieczenia wydatków rzeczowych Zespołu,
- Zespołu Szkół Publiczncyh w Międzyborowie w łącznej kwocie 84.500 zł (zgodnie z wnioskiem  Dyrektora Nr ZSP.SP.302.15.2011) celem zabezpieczenia środków na zakup pomocy naukowych i wyposażenia dla szkoły podstawowej i gimnazjum. 
 2) </t>
    </r>
    <r>
      <rPr>
        <u val="single"/>
        <sz val="10"/>
        <rFont val="Arial CE"/>
        <family val="0"/>
      </rPr>
      <t>dział 852 - Pomoc Społeczna</t>
    </r>
    <r>
      <rPr>
        <sz val="10"/>
        <rFont val="Arial CE"/>
        <family val="0"/>
      </rPr>
      <t xml:space="preserve">  - zwiększa się plan wydatków Gminnego Ośrodka Pomocy Społecznej w Jaktorowie w łącznej kwocie 3.363 zł z tego:
- o kwotę 3.163 zł w związku ze zwiększeniem dotacji celowej na zadania własne, tj. dofinansowanie działalności bieżącej  ośrodka pomocy społecznej (na podstawie pisma Nr FIN-I.3111.199.2011.852 Mazowieckiego Urzędu Wojewódzkiego w Warszawie- Wydział Finansów),
- o kwotę 200 zł w związku ze zwiększenim dotacji celowej na zadania zlecone, tj. realizację rządowego programu wspierania osób pobierajacych świadczenia pielęgnacyjne (na podstawie pisma Nr FIN-I.3111.211.2011.852 Mazowieckiego Urzędu Wojewódzkiego w Warszawie- Wydział Finansów).
3) </t>
    </r>
    <r>
      <rPr>
        <u val="single"/>
        <sz val="10"/>
        <rFont val="Arial CE"/>
        <family val="0"/>
      </rPr>
      <t>dział 900 - Gospodarka komunalna i ochrona środowiska</t>
    </r>
    <r>
      <rPr>
        <sz val="10"/>
        <rFont val="Arial CE"/>
        <family val="0"/>
      </rPr>
      <t xml:space="preserve"> - wprowadza się zmiany w planie wydatków w kwocie 850,00 zł z przeznaczenim na wypłatę wynagrodzenia bezosobowego za opiekę nad bezdomnymi psami z terenu Gminy Jaktorów.</t>
    </r>
  </si>
  <si>
    <t>Dochody i wydatki związane z realizacją zadań z zakresu administracji rządowej i innych zleconych odrębnymi ustawami 
w 2011r</t>
  </si>
  <si>
    <t>Nazwa zadania</t>
  </si>
  <si>
    <t>Dotacje
ogółem</t>
  </si>
  <si>
    <t xml:space="preserve">Wydatki
ogółem
</t>
  </si>
  <si>
    <t>wydatki bieżące</t>
  </si>
  <si>
    <t>wydatki majątkowe</t>
  </si>
  <si>
    <t>010</t>
  </si>
  <si>
    <t>Rolnictwo i łowiectwo</t>
  </si>
  <si>
    <t>01095</t>
  </si>
  <si>
    <t>Administracja publiczna</t>
  </si>
  <si>
    <t>Urzędy wojewódzkie</t>
  </si>
  <si>
    <t>Spis powszechny i inne</t>
  </si>
  <si>
    <t>Urzędy naczelnych organów władzy państwowej, kontroli i ochrony prawa oraz sądownictwa</t>
  </si>
  <si>
    <t xml:space="preserve">Urzędy naczelnych organów władzy państwowej, kontroli i ochrony prawa </t>
  </si>
  <si>
    <t>Wybory do sejmu i senatu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</si>
  <si>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</si>
  <si>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</si>
  <si>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</si>
  <si>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</si>
  <si>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</si>
  <si>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Ogółem</t>
  </si>
  <si>
    <t>zmieniającego Uchwałę Budżetową   Nr II / 18 /2010  na rok 2011</t>
  </si>
  <si>
    <t xml:space="preserve">DOCHODY </t>
  </si>
  <si>
    <t>Planowane dochody w 2011 roku</t>
  </si>
  <si>
    <t>Źródło dochodów</t>
  </si>
  <si>
    <t>z tego :</t>
  </si>
  <si>
    <t>bieżące</t>
  </si>
  <si>
    <t>majątkowe</t>
  </si>
  <si>
    <t>środki europejskie i inne środki pochodzące ze źródeł zagranicznych, niepodlegające zwrotowi</t>
  </si>
  <si>
    <t>Przed zmianą</t>
  </si>
  <si>
    <t>Zmniejszenie</t>
  </si>
  <si>
    <t>Zwiększenie</t>
  </si>
  <si>
    <t>Po zmianie</t>
  </si>
  <si>
    <t>Dotacje celowe otrzymane z budżetu państwa na realizację własnych zadań bieżących gmin</t>
  </si>
  <si>
    <t>Dotacje celowe otrzymane z budżetu państwa na realizację zadań bieżących z zakresu administracji rządowej oraz innych zadań zleconych gminie ustawami</t>
  </si>
  <si>
    <t>Dochody ogółem</t>
  </si>
  <si>
    <t>Uzasadnienie:</t>
  </si>
  <si>
    <t>W planie dochodów Gminy wprowadza się następujace zmiany:</t>
  </si>
  <si>
    <t>Zał  Nr 1 do Zarządzenia  Nr   99 /2011  Wójta Gminy Jaktorów z dnia  28 grudnia 2011r</t>
  </si>
  <si>
    <t>Zał nr 2 do Zarządzenia Nr  99/2011 Rady Gminy Jaktorów</t>
  </si>
  <si>
    <t>z dnia  28 grudnia  2011r  zmieniającego uchwałę budżetową na rok 2011</t>
  </si>
  <si>
    <t>Zał nr 3 do Zarządzenia Nr 99 /2011 Wójta Gminy Jaktorów</t>
  </si>
  <si>
    <t>z dnia  28 grudnia 2011r  zmieniającego uchwałę budżetową na rok 2011</t>
  </si>
  <si>
    <t>3 163,00</t>
  </si>
  <si>
    <t>200,00</t>
  </si>
  <si>
    <r>
      <rPr>
        <sz val="10"/>
        <rFont val="Arial"/>
        <family val="2"/>
      </rPr>
      <t xml:space="preserve">  W </t>
    </r>
    <r>
      <rPr>
        <u val="single"/>
        <sz val="10"/>
        <rFont val="Arial"/>
        <family val="2"/>
      </rPr>
      <t>dziale 852 - Pomoc społeczna</t>
    </r>
    <r>
      <rPr>
        <sz val="10"/>
        <rFont val="Arial"/>
        <family val="2"/>
      </rPr>
      <t xml:space="preserve"> zwiększa się dochody o kwotę 3.363,00 zł, z tego: 
- o kwotę 3.163,00 zł w związku ze zwiększeniem (ze względu na niedobór środków finansowych) dotacji celowej na zadania własne, tj. dofinansowanie działalności bieżącej  ośrodka pomocy społecznej (na podstawie pisma Nr FIN-I.3111.199.2011.852 Mazowieckiego Urzędu Wojewódzkiego w Warszawie- Wydział Finansów),
- o kwotę 200,00 zł w związku ze zwiększeniem dotacji celowej na zadania zlecone, tj na realizację rządowego programu wspierania osób pobierajacych świadczenia pielęgnacyjne (na podstawie pisma Nr FIN-I.3111.211.2011.852 Mazowieckiego Urzędu Wojewódzkiego w Warszawie- Wydział Finansów).
</t>
    </r>
    <r>
      <rPr>
        <sz val="10"/>
        <color indexed="10"/>
        <rFont val="Arial"/>
        <family val="2"/>
      </rPr>
      <t xml:space="preserve">
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</si>
</sst>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</numFmts>
  <fonts count="6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0"/>
    </font>
    <font>
      <i/>
      <sz val="9"/>
      <name val="Arial CE"/>
      <family val="0"/>
    </font>
    <font>
      <b/>
      <i/>
      <sz val="9"/>
      <color indexed="10"/>
      <name val="Arial CE"/>
      <family val="0"/>
    </font>
    <font>
      <i/>
      <sz val="9"/>
      <color indexed="10"/>
      <name val="Arial CE"/>
      <family val="0"/>
    </font>
    <font>
      <sz val="9"/>
      <color indexed="10"/>
      <name val="Arial CE"/>
      <family val="0"/>
    </font>
    <font>
      <b/>
      <i/>
      <sz val="10"/>
      <name val="Arial CE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4" fontId="15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4" fontId="18" fillId="0" borderId="10" xfId="0" applyNumberFormat="1" applyFont="1" applyFill="1" applyBorder="1" applyAlignment="1">
      <alignment vertical="center"/>
    </xf>
    <xf numFmtId="4" fontId="19" fillId="0" borderId="10" xfId="0" applyNumberFormat="1" applyFont="1" applyBorder="1" applyAlignment="1">
      <alignment/>
    </xf>
    <xf numFmtId="0" fontId="18" fillId="0" borderId="10" xfId="0" applyFont="1" applyBorder="1" applyAlignment="1">
      <alignment vertical="center"/>
    </xf>
    <xf numFmtId="4" fontId="19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 wrapText="1"/>
    </xf>
    <xf numFmtId="4" fontId="17" fillId="33" borderId="14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27" fillId="33" borderId="15" xfId="0" applyFont="1" applyFill="1" applyBorder="1" applyAlignment="1">
      <alignment horizontal="center" vertical="center"/>
    </xf>
    <xf numFmtId="4" fontId="66" fillId="33" borderId="14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vertical="center"/>
    </xf>
    <xf numFmtId="4" fontId="28" fillId="33" borderId="10" xfId="0" applyNumberFormat="1" applyFont="1" applyFill="1" applyBorder="1" applyAlignment="1">
      <alignment vertical="center"/>
    </xf>
    <xf numFmtId="0" fontId="28" fillId="33" borderId="0" xfId="0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right" vertical="center"/>
    </xf>
    <xf numFmtId="4" fontId="17" fillId="33" borderId="0" xfId="0" applyNumberFormat="1" applyFont="1" applyFill="1" applyBorder="1" applyAlignment="1">
      <alignment vertical="center"/>
    </xf>
    <xf numFmtId="4" fontId="28" fillId="33" borderId="0" xfId="0" applyNumberFormat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52" applyFont="1" applyFill="1" applyAlignment="1">
      <alignment horizontal="center"/>
      <protection/>
    </xf>
    <xf numFmtId="0" fontId="1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>
      <alignment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20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0" fontId="8" fillId="33" borderId="0" xfId="0" applyNumberFormat="1" applyFont="1" applyFill="1" applyBorder="1" applyAlignment="1" applyProtection="1">
      <alignment horizontal="right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33" borderId="0" xfId="0" applyNumberFormat="1" applyFont="1" applyFill="1" applyBorder="1" applyAlignment="1" applyProtection="1">
      <alignment horizontal="center"/>
      <protection locked="0"/>
    </xf>
    <xf numFmtId="0" fontId="9" fillId="33" borderId="23" xfId="0" applyNumberFormat="1" applyFont="1" applyFill="1" applyBorder="1" applyAlignment="1" applyProtection="1">
      <alignment horizontal="left"/>
      <protection locked="0"/>
    </xf>
    <xf numFmtId="0" fontId="1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49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5.421875" style="0" customWidth="1"/>
    <col min="2" max="2" width="34.57421875" style="0" customWidth="1"/>
    <col min="3" max="3" width="13.140625" style="0" customWidth="1"/>
    <col min="4" max="4" width="11.421875" style="0" customWidth="1"/>
    <col min="5" max="5" width="11.57421875" style="0" customWidth="1"/>
    <col min="6" max="7" width="13.00390625" style="0" customWidth="1"/>
    <col min="8" max="8" width="12.28125" style="0" customWidth="1"/>
    <col min="9" max="9" width="12.57421875" style="0" customWidth="1"/>
    <col min="10" max="10" width="11.8515625" style="0" customWidth="1"/>
    <col min="11" max="11" width="10.28125" style="0" customWidth="1"/>
    <col min="12" max="12" width="12.28125" style="0" customWidth="1"/>
  </cols>
  <sheetData>
    <row r="1" spans="2:12" ht="15" customHeight="1">
      <c r="B1" s="58"/>
      <c r="C1" s="58"/>
      <c r="D1" s="58"/>
      <c r="E1" s="58"/>
      <c r="F1" s="108" t="s">
        <v>105</v>
      </c>
      <c r="G1" s="108"/>
      <c r="H1" s="108"/>
      <c r="I1" s="108"/>
      <c r="J1" s="108"/>
      <c r="K1" s="108"/>
      <c r="L1" s="108"/>
    </row>
    <row r="2" spans="2:12" ht="20.25" customHeight="1">
      <c r="B2" s="58"/>
      <c r="C2" s="58"/>
      <c r="D2" s="58"/>
      <c r="E2" s="58"/>
      <c r="F2" s="58"/>
      <c r="G2" s="108" t="s">
        <v>88</v>
      </c>
      <c r="H2" s="108"/>
      <c r="I2" s="108"/>
      <c r="J2" s="108"/>
      <c r="K2" s="108"/>
      <c r="L2" s="108"/>
    </row>
    <row r="3" spans="2:12" ht="9" customHeight="1">
      <c r="B3" s="58"/>
      <c r="C3" s="58"/>
      <c r="D3" s="58"/>
      <c r="E3" s="58"/>
      <c r="F3" s="58"/>
      <c r="G3" s="59"/>
      <c r="H3" s="59"/>
      <c r="I3" s="59"/>
      <c r="J3" s="59"/>
      <c r="K3" s="59"/>
      <c r="L3" s="59"/>
    </row>
    <row r="4" spans="2:6" s="60" customFormat="1" ht="19.5" customHeight="1">
      <c r="B4" s="109" t="s">
        <v>89</v>
      </c>
      <c r="C4" s="109"/>
      <c r="D4" s="61"/>
      <c r="E4" s="61"/>
      <c r="F4" s="62"/>
    </row>
    <row r="5" spans="1:12" s="60" customFormat="1" ht="19.5" customHeight="1">
      <c r="A5" s="110" t="s">
        <v>0</v>
      </c>
      <c r="B5" s="110"/>
      <c r="C5" s="113" t="s">
        <v>90</v>
      </c>
      <c r="D5" s="114"/>
      <c r="E5" s="114"/>
      <c r="F5" s="114"/>
      <c r="G5" s="114"/>
      <c r="H5" s="114"/>
      <c r="I5" s="114"/>
      <c r="J5" s="114"/>
      <c r="K5" s="114"/>
      <c r="L5" s="115"/>
    </row>
    <row r="6" spans="1:12" s="64" customFormat="1" ht="13.5" customHeight="1">
      <c r="A6" s="111"/>
      <c r="B6" s="111" t="s">
        <v>91</v>
      </c>
      <c r="C6" s="102" t="s">
        <v>87</v>
      </c>
      <c r="D6" s="102"/>
      <c r="E6" s="102"/>
      <c r="F6" s="102"/>
      <c r="G6" s="102" t="s">
        <v>92</v>
      </c>
      <c r="H6" s="102"/>
      <c r="I6" s="102"/>
      <c r="J6" s="102"/>
      <c r="K6" s="102"/>
      <c r="L6" s="102"/>
    </row>
    <row r="7" spans="1:12" s="64" customFormat="1" ht="13.5" customHeight="1">
      <c r="A7" s="111"/>
      <c r="B7" s="111"/>
      <c r="C7" s="102"/>
      <c r="D7" s="102"/>
      <c r="E7" s="102"/>
      <c r="F7" s="102"/>
      <c r="G7" s="102" t="s">
        <v>93</v>
      </c>
      <c r="H7" s="102" t="s">
        <v>2</v>
      </c>
      <c r="I7" s="102"/>
      <c r="J7" s="102" t="s">
        <v>94</v>
      </c>
      <c r="K7" s="102" t="s">
        <v>2</v>
      </c>
      <c r="L7" s="102"/>
    </row>
    <row r="8" spans="1:12" s="64" customFormat="1" ht="91.5" customHeight="1">
      <c r="A8" s="112"/>
      <c r="B8" s="112"/>
      <c r="C8" s="102"/>
      <c r="D8" s="102"/>
      <c r="E8" s="102"/>
      <c r="F8" s="102"/>
      <c r="G8" s="102"/>
      <c r="H8" s="63" t="s">
        <v>1</v>
      </c>
      <c r="I8" s="66" t="s">
        <v>95</v>
      </c>
      <c r="J8" s="102"/>
      <c r="K8" s="63" t="s">
        <v>1</v>
      </c>
      <c r="L8" s="66" t="s">
        <v>95</v>
      </c>
    </row>
    <row r="9" spans="1:12" s="64" customFormat="1" ht="21.75" customHeight="1">
      <c r="A9" s="63"/>
      <c r="B9" s="65"/>
      <c r="C9" s="67" t="s">
        <v>96</v>
      </c>
      <c r="D9" s="67" t="s">
        <v>97</v>
      </c>
      <c r="E9" s="68" t="s">
        <v>98</v>
      </c>
      <c r="F9" s="67" t="s">
        <v>99</v>
      </c>
      <c r="G9" s="69"/>
      <c r="H9" s="63"/>
      <c r="I9" s="66"/>
      <c r="J9" s="65"/>
      <c r="K9" s="70"/>
      <c r="L9" s="66"/>
    </row>
    <row r="10" spans="1:12" s="72" customFormat="1" ht="15.75" customHeight="1">
      <c r="A10" s="71">
        <v>1</v>
      </c>
      <c r="B10" s="71">
        <v>2</v>
      </c>
      <c r="C10" s="103">
        <v>3</v>
      </c>
      <c r="D10" s="104"/>
      <c r="E10" s="104"/>
      <c r="F10" s="105"/>
      <c r="G10" s="71">
        <v>4</v>
      </c>
      <c r="H10" s="71">
        <v>5</v>
      </c>
      <c r="I10" s="71">
        <v>6</v>
      </c>
      <c r="J10" s="71">
        <v>7</v>
      </c>
      <c r="K10" s="71">
        <v>8</v>
      </c>
      <c r="L10" s="71">
        <v>9</v>
      </c>
    </row>
    <row r="11" spans="1:12" s="72" customFormat="1" ht="27.75" customHeight="1">
      <c r="A11" s="73">
        <v>852</v>
      </c>
      <c r="B11" s="74" t="s">
        <v>46</v>
      </c>
      <c r="C11" s="75">
        <v>3258531</v>
      </c>
      <c r="D11" s="75">
        <f>D12+D13</f>
        <v>0</v>
      </c>
      <c r="E11" s="75">
        <f>E12+E13</f>
        <v>3363</v>
      </c>
      <c r="F11" s="75">
        <f>C11-D11+E11</f>
        <v>3261894</v>
      </c>
      <c r="G11" s="75">
        <v>3261894</v>
      </c>
      <c r="H11" s="76">
        <v>3226929</v>
      </c>
      <c r="I11" s="77"/>
      <c r="J11" s="78"/>
      <c r="K11" s="78"/>
      <c r="L11" s="79"/>
    </row>
    <row r="12" spans="1:12" s="72" customFormat="1" ht="46.5" customHeight="1">
      <c r="A12" s="73"/>
      <c r="B12" s="80" t="s">
        <v>100</v>
      </c>
      <c r="C12" s="81">
        <v>431486</v>
      </c>
      <c r="D12" s="81"/>
      <c r="E12" s="81">
        <v>3163</v>
      </c>
      <c r="F12" s="81">
        <f>C12-D12+E12</f>
        <v>434649</v>
      </c>
      <c r="G12" s="82" t="s">
        <v>110</v>
      </c>
      <c r="H12" s="83" t="s">
        <v>110</v>
      </c>
      <c r="I12" s="84"/>
      <c r="J12" s="78"/>
      <c r="K12" s="78"/>
      <c r="L12" s="79"/>
    </row>
    <row r="13" spans="1:12" s="72" customFormat="1" ht="60.75" customHeight="1">
      <c r="A13" s="73"/>
      <c r="B13" s="80" t="s">
        <v>101</v>
      </c>
      <c r="C13" s="81">
        <v>2792080</v>
      </c>
      <c r="D13" s="85"/>
      <c r="E13" s="85">
        <v>200</v>
      </c>
      <c r="F13" s="81">
        <f>C13-D13+E13</f>
        <v>2792280</v>
      </c>
      <c r="G13" s="81">
        <v>200</v>
      </c>
      <c r="H13" s="86" t="s">
        <v>111</v>
      </c>
      <c r="I13" s="84"/>
      <c r="J13" s="78"/>
      <c r="K13" s="78"/>
      <c r="L13" s="79"/>
    </row>
    <row r="14" spans="1:12" s="56" customFormat="1" ht="23.25" customHeight="1">
      <c r="A14" s="87"/>
      <c r="B14" s="88" t="s">
        <v>102</v>
      </c>
      <c r="C14" s="89">
        <v>38454232.17</v>
      </c>
      <c r="D14" s="90">
        <f>D11</f>
        <v>0</v>
      </c>
      <c r="E14" s="90">
        <f>E11</f>
        <v>3363</v>
      </c>
      <c r="F14" s="91">
        <f>C14-D14+E14</f>
        <v>38457595.17</v>
      </c>
      <c r="G14" s="92">
        <f>F14-J14</f>
        <v>30989283.17</v>
      </c>
      <c r="H14" s="92">
        <v>3457451.59</v>
      </c>
      <c r="I14" s="92">
        <v>88239.96</v>
      </c>
      <c r="J14" s="91">
        <v>7468312</v>
      </c>
      <c r="K14" s="91">
        <v>881000</v>
      </c>
      <c r="L14" s="91">
        <v>6233699</v>
      </c>
    </row>
    <row r="15" spans="1:12" s="56" customFormat="1" ht="13.5" customHeight="1">
      <c r="A15" s="93"/>
      <c r="B15" s="94"/>
      <c r="C15" s="95"/>
      <c r="D15" s="96"/>
      <c r="E15" s="96"/>
      <c r="F15" s="97"/>
      <c r="G15" s="98"/>
      <c r="H15" s="98"/>
      <c r="I15" s="98"/>
      <c r="J15" s="97"/>
      <c r="K15" s="97"/>
      <c r="L15" s="97"/>
    </row>
    <row r="16" spans="1:12" ht="12.75">
      <c r="A16" s="22"/>
      <c r="B16" s="21" t="s">
        <v>103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</row>
    <row r="17" spans="1:12" ht="12.75">
      <c r="A17" s="100" t="s">
        <v>104</v>
      </c>
      <c r="B17" s="101"/>
      <c r="C17" s="21"/>
      <c r="D17" s="21"/>
      <c r="E17" s="21"/>
      <c r="F17" s="21"/>
      <c r="G17" s="22"/>
      <c r="H17" s="22"/>
      <c r="I17" s="22"/>
      <c r="J17" s="22"/>
      <c r="K17" s="22"/>
      <c r="L17" s="22"/>
    </row>
    <row r="18" spans="1:14" ht="71.25" customHeight="1">
      <c r="A18" s="106" t="s">
        <v>112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99"/>
      <c r="N18" s="99"/>
    </row>
    <row r="19" spans="2:12" ht="32.25" customHeight="1">
      <c r="B19" s="29"/>
      <c r="C19" s="29"/>
      <c r="D19" s="29"/>
      <c r="E19" s="29"/>
      <c r="F19" s="29"/>
      <c r="I19" s="107" t="s">
        <v>4</v>
      </c>
      <c r="J19" s="107"/>
      <c r="K19" s="107"/>
      <c r="L19" s="107"/>
    </row>
    <row r="20" spans="2:6" ht="12.75">
      <c r="B20" s="29"/>
      <c r="C20" s="29"/>
      <c r="D20" s="29"/>
      <c r="E20" s="29"/>
      <c r="F20" s="29"/>
    </row>
    <row r="21" spans="2:12" ht="18.75" customHeight="1">
      <c r="B21" s="29"/>
      <c r="C21" s="29"/>
      <c r="D21" s="29"/>
      <c r="E21" s="29"/>
      <c r="F21" s="29"/>
      <c r="I21" s="107" t="s">
        <v>5</v>
      </c>
      <c r="J21" s="107"/>
      <c r="K21" s="107"/>
      <c r="L21" s="107"/>
    </row>
    <row r="22" spans="2:6" ht="12.75">
      <c r="B22" s="29"/>
      <c r="C22" s="29"/>
      <c r="D22" s="29"/>
      <c r="E22" s="29"/>
      <c r="F22" s="29"/>
    </row>
    <row r="23" spans="2:6" ht="12.75">
      <c r="B23" s="29"/>
      <c r="C23" s="29"/>
      <c r="D23" s="29"/>
      <c r="E23" s="29"/>
      <c r="F23" s="29"/>
    </row>
    <row r="24" spans="2:6" ht="12.75">
      <c r="B24" s="29"/>
      <c r="C24" s="29"/>
      <c r="D24" s="29"/>
      <c r="E24" s="29"/>
      <c r="F24" s="29"/>
    </row>
    <row r="25" spans="2:6" ht="12.75">
      <c r="B25" s="29"/>
      <c r="C25" s="29"/>
      <c r="D25" s="29"/>
      <c r="E25" s="29"/>
      <c r="F25" s="29"/>
    </row>
    <row r="26" spans="2:6" ht="12.75">
      <c r="B26" s="29"/>
      <c r="C26" s="29"/>
      <c r="D26" s="29"/>
      <c r="E26" s="29"/>
      <c r="F26" s="29"/>
    </row>
    <row r="27" spans="2:6" ht="12.75">
      <c r="B27" s="29"/>
      <c r="C27" s="29"/>
      <c r="D27" s="29"/>
      <c r="E27" s="29"/>
      <c r="F27" s="29"/>
    </row>
    <row r="28" spans="2:6" ht="12.75">
      <c r="B28" s="29"/>
      <c r="C28" s="29"/>
      <c r="D28" s="29"/>
      <c r="E28" s="29"/>
      <c r="F28" s="29"/>
    </row>
    <row r="29" spans="2:6" ht="12.75">
      <c r="B29" s="29"/>
      <c r="C29" s="29"/>
      <c r="D29" s="29"/>
      <c r="E29" s="29"/>
      <c r="F29" s="29"/>
    </row>
    <row r="30" spans="2:6" ht="12.75">
      <c r="B30" s="29"/>
      <c r="C30" s="29"/>
      <c r="D30" s="29"/>
      <c r="E30" s="29"/>
      <c r="F30" s="29"/>
    </row>
    <row r="31" spans="2:6" ht="12.75">
      <c r="B31" s="29"/>
      <c r="C31" s="29"/>
      <c r="D31" s="29"/>
      <c r="E31" s="29"/>
      <c r="F31" s="29"/>
    </row>
    <row r="32" spans="2:6" ht="12.75">
      <c r="B32" s="29"/>
      <c r="C32" s="29"/>
      <c r="D32" s="29"/>
      <c r="E32" s="29"/>
      <c r="F32" s="29"/>
    </row>
    <row r="33" spans="2:6" ht="12.75">
      <c r="B33" s="29"/>
      <c r="C33" s="29"/>
      <c r="D33" s="29"/>
      <c r="E33" s="29"/>
      <c r="F33" s="29"/>
    </row>
    <row r="34" spans="2:6" ht="12.75">
      <c r="B34" s="29"/>
      <c r="C34" s="29"/>
      <c r="D34" s="29"/>
      <c r="E34" s="29"/>
      <c r="F34" s="29"/>
    </row>
    <row r="35" spans="2:6" ht="12.75">
      <c r="B35" s="29"/>
      <c r="C35" s="29"/>
      <c r="D35" s="29"/>
      <c r="E35" s="29"/>
      <c r="F35" s="29"/>
    </row>
    <row r="36" spans="2:6" ht="12.75">
      <c r="B36" s="29"/>
      <c r="C36" s="29"/>
      <c r="D36" s="29"/>
      <c r="E36" s="29"/>
      <c r="F36" s="29"/>
    </row>
    <row r="37" spans="2:6" ht="12.75">
      <c r="B37" s="29"/>
      <c r="C37" s="29"/>
      <c r="D37" s="29"/>
      <c r="E37" s="29"/>
      <c r="F37" s="29"/>
    </row>
    <row r="38" spans="2:6" ht="12.75">
      <c r="B38" s="29"/>
      <c r="C38" s="29"/>
      <c r="D38" s="29"/>
      <c r="E38" s="29"/>
      <c r="F38" s="29"/>
    </row>
    <row r="39" spans="2:6" ht="12.75">
      <c r="B39" s="29"/>
      <c r="C39" s="29"/>
      <c r="D39" s="29"/>
      <c r="E39" s="29"/>
      <c r="F39" s="29"/>
    </row>
    <row r="40" spans="2:6" ht="12.75">
      <c r="B40" s="29"/>
      <c r="C40" s="29"/>
      <c r="D40" s="29"/>
      <c r="E40" s="29"/>
      <c r="F40" s="29"/>
    </row>
    <row r="41" spans="2:6" ht="12.75">
      <c r="B41" s="29"/>
      <c r="C41" s="29"/>
      <c r="D41" s="29"/>
      <c r="E41" s="29"/>
      <c r="F41" s="29"/>
    </row>
    <row r="42" spans="2:6" ht="12.75">
      <c r="B42" s="29"/>
      <c r="C42" s="29"/>
      <c r="D42" s="29"/>
      <c r="E42" s="29"/>
      <c r="F42" s="29"/>
    </row>
    <row r="43" spans="2:6" ht="12.75">
      <c r="B43" s="29"/>
      <c r="C43" s="29"/>
      <c r="D43" s="29"/>
      <c r="E43" s="29"/>
      <c r="F43" s="29"/>
    </row>
    <row r="44" spans="2:6" ht="12.75">
      <c r="B44" s="29"/>
      <c r="C44" s="29"/>
      <c r="D44" s="29"/>
      <c r="E44" s="29"/>
      <c r="F44" s="29"/>
    </row>
    <row r="45" spans="2:6" ht="12.75">
      <c r="B45" s="29"/>
      <c r="C45" s="29"/>
      <c r="D45" s="29"/>
      <c r="E45" s="29"/>
      <c r="F45" s="29"/>
    </row>
  </sheetData>
  <sheetProtection/>
  <mergeCells count="16">
    <mergeCell ref="F1:L1"/>
    <mergeCell ref="G2:L2"/>
    <mergeCell ref="B4:C4"/>
    <mergeCell ref="A5:A8"/>
    <mergeCell ref="B5:B8"/>
    <mergeCell ref="C5:L5"/>
    <mergeCell ref="C6:F8"/>
    <mergeCell ref="G6:L6"/>
    <mergeCell ref="G7:G8"/>
    <mergeCell ref="H7:I7"/>
    <mergeCell ref="J7:J8"/>
    <mergeCell ref="K7:L7"/>
    <mergeCell ref="C10:F10"/>
    <mergeCell ref="A18:L18"/>
    <mergeCell ref="I19:L19"/>
    <mergeCell ref="I21:L21"/>
  </mergeCells>
  <printOptions/>
  <pageMargins left="0.17" right="0.15748031496062992" top="0.7480314960629921" bottom="0.3" header="0.3149606299212598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="136" zoomScaleNormal="136" zoomScalePageLayoutView="0" workbookViewId="0" topLeftCell="A43">
      <selection activeCell="B56" sqref="B56:W56"/>
    </sheetView>
  </sheetViews>
  <sheetFormatPr defaultColWidth="9.140625" defaultRowHeight="12.75"/>
  <cols>
    <col min="1" max="1" width="1.28515625" style="11" customWidth="1"/>
    <col min="2" max="2" width="2.140625" style="11" customWidth="1"/>
    <col min="3" max="3" width="1.28515625" style="11" customWidth="1"/>
    <col min="4" max="4" width="5.00390625" style="11" customWidth="1"/>
    <col min="5" max="5" width="4.8515625" style="11" customWidth="1"/>
    <col min="6" max="6" width="8.140625" style="11" customWidth="1"/>
    <col min="7" max="7" width="8.8515625" style="11" customWidth="1"/>
    <col min="8" max="8" width="7.140625" style="11" customWidth="1"/>
    <col min="9" max="9" width="2.421875" style="11" customWidth="1"/>
    <col min="10" max="10" width="9.7109375" style="11" customWidth="1"/>
    <col min="11" max="11" width="9.57421875" style="11" customWidth="1"/>
    <col min="12" max="12" width="9.7109375" style="11" bestFit="1" customWidth="1"/>
    <col min="13" max="13" width="9.28125" style="11" customWidth="1"/>
    <col min="14" max="14" width="8.57421875" style="11" customWidth="1"/>
    <col min="15" max="15" width="8.8515625" style="11" customWidth="1"/>
    <col min="16" max="16" width="7.00390625" style="11" customWidth="1"/>
    <col min="17" max="17" width="5.140625" style="11" customWidth="1"/>
    <col min="18" max="18" width="7.8515625" style="11" customWidth="1"/>
    <col min="19" max="20" width="9.57421875" style="11" customWidth="1"/>
    <col min="21" max="21" width="9.28125" style="11" customWidth="1"/>
    <col min="22" max="22" width="8.140625" style="11" customWidth="1"/>
    <col min="23" max="23" width="7.8515625" style="11" customWidth="1"/>
    <col min="24" max="16384" width="9.140625" style="11" customWidth="1"/>
  </cols>
  <sheetData>
    <row r="1" spans="1:23" s="9" customFormat="1" ht="15" customHeight="1">
      <c r="A1" s="162" t="s">
        <v>106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</row>
    <row r="2" spans="2:23" s="10" customFormat="1" ht="13.5" customHeight="1">
      <c r="B2" s="164" t="s">
        <v>107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</row>
    <row r="3" spans="1:23" ht="27.75" customHeight="1">
      <c r="A3" s="165"/>
      <c r="B3" s="165"/>
      <c r="C3" s="184" t="s">
        <v>6</v>
      </c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8.25" customHeight="1">
      <c r="A4" s="12"/>
      <c r="B4" s="159" t="s">
        <v>0</v>
      </c>
      <c r="C4" s="159"/>
      <c r="D4" s="159" t="s">
        <v>3</v>
      </c>
      <c r="E4" s="159" t="s">
        <v>47</v>
      </c>
      <c r="F4" s="159"/>
      <c r="G4" s="159"/>
      <c r="H4" s="159" t="s">
        <v>7</v>
      </c>
      <c r="I4" s="117"/>
      <c r="J4" s="159" t="s">
        <v>8</v>
      </c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</row>
    <row r="5" spans="1:23" ht="8.25" customHeight="1">
      <c r="A5" s="12"/>
      <c r="B5" s="159"/>
      <c r="C5" s="159"/>
      <c r="D5" s="159"/>
      <c r="E5" s="159"/>
      <c r="F5" s="159"/>
      <c r="G5" s="159"/>
      <c r="H5" s="117"/>
      <c r="I5" s="117"/>
      <c r="J5" s="159" t="s">
        <v>9</v>
      </c>
      <c r="K5" s="159" t="s">
        <v>10</v>
      </c>
      <c r="L5" s="159"/>
      <c r="M5" s="159"/>
      <c r="N5" s="159"/>
      <c r="O5" s="159"/>
      <c r="P5" s="159"/>
      <c r="Q5" s="159"/>
      <c r="R5" s="159"/>
      <c r="S5" s="159" t="s">
        <v>11</v>
      </c>
      <c r="T5" s="159" t="s">
        <v>10</v>
      </c>
      <c r="U5" s="159"/>
      <c r="V5" s="159"/>
      <c r="W5" s="159"/>
    </row>
    <row r="6" spans="1:23" ht="4.5" customHeight="1">
      <c r="A6" s="12"/>
      <c r="B6" s="159"/>
      <c r="C6" s="159"/>
      <c r="D6" s="159"/>
      <c r="E6" s="159"/>
      <c r="F6" s="159"/>
      <c r="G6" s="159"/>
      <c r="H6" s="117"/>
      <c r="I6" s="117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 t="s">
        <v>12</v>
      </c>
      <c r="U6" s="159" t="s">
        <v>2</v>
      </c>
      <c r="V6" s="159" t="s">
        <v>13</v>
      </c>
      <c r="W6" s="159" t="s">
        <v>1</v>
      </c>
    </row>
    <row r="7" spans="1:23" ht="6" customHeight="1">
      <c r="A7" s="12"/>
      <c r="B7" s="159"/>
      <c r="C7" s="159"/>
      <c r="D7" s="159"/>
      <c r="E7" s="159"/>
      <c r="F7" s="159"/>
      <c r="G7" s="159"/>
      <c r="H7" s="117"/>
      <c r="I7" s="117"/>
      <c r="J7" s="159"/>
      <c r="K7" s="159" t="s">
        <v>14</v>
      </c>
      <c r="L7" s="159" t="s">
        <v>10</v>
      </c>
      <c r="M7" s="159"/>
      <c r="N7" s="159" t="s">
        <v>15</v>
      </c>
      <c r="O7" s="159" t="s">
        <v>16</v>
      </c>
      <c r="P7" s="159" t="s">
        <v>17</v>
      </c>
      <c r="Q7" s="159" t="s">
        <v>18</v>
      </c>
      <c r="R7" s="159" t="s">
        <v>19</v>
      </c>
      <c r="S7" s="159"/>
      <c r="T7" s="159"/>
      <c r="U7" s="159"/>
      <c r="V7" s="159"/>
      <c r="W7" s="159"/>
    </row>
    <row r="8" spans="1:23" ht="11.25" customHeight="1">
      <c r="A8" s="12"/>
      <c r="B8" s="159"/>
      <c r="C8" s="159"/>
      <c r="D8" s="159"/>
      <c r="E8" s="159"/>
      <c r="F8" s="159"/>
      <c r="G8" s="159"/>
      <c r="H8" s="117"/>
      <c r="I8" s="117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 t="s">
        <v>20</v>
      </c>
      <c r="V8" s="159"/>
      <c r="W8" s="159"/>
    </row>
    <row r="9" spans="1:23" ht="82.5" customHeight="1">
      <c r="A9" s="12"/>
      <c r="B9" s="159"/>
      <c r="C9" s="159"/>
      <c r="D9" s="159"/>
      <c r="E9" s="159"/>
      <c r="F9" s="159"/>
      <c r="G9" s="159"/>
      <c r="H9" s="117"/>
      <c r="I9" s="117"/>
      <c r="J9" s="159"/>
      <c r="K9" s="159"/>
      <c r="L9" s="13" t="s">
        <v>21</v>
      </c>
      <c r="M9" s="13" t="s">
        <v>22</v>
      </c>
      <c r="N9" s="159"/>
      <c r="O9" s="159"/>
      <c r="P9" s="159"/>
      <c r="Q9" s="159"/>
      <c r="R9" s="159"/>
      <c r="S9" s="159"/>
      <c r="T9" s="159"/>
      <c r="U9" s="159"/>
      <c r="V9" s="159"/>
      <c r="W9" s="159"/>
    </row>
    <row r="10" spans="1:23" ht="14.25" customHeight="1">
      <c r="A10" s="12"/>
      <c r="B10" s="159" t="s">
        <v>23</v>
      </c>
      <c r="C10" s="159"/>
      <c r="D10" s="13" t="s">
        <v>24</v>
      </c>
      <c r="E10" s="159" t="s">
        <v>25</v>
      </c>
      <c r="F10" s="159"/>
      <c r="G10" s="159"/>
      <c r="H10" s="159" t="s">
        <v>26</v>
      </c>
      <c r="I10" s="117"/>
      <c r="J10" s="13" t="s">
        <v>27</v>
      </c>
      <c r="K10" s="13" t="s">
        <v>28</v>
      </c>
      <c r="L10" s="13" t="s">
        <v>29</v>
      </c>
      <c r="M10" s="13" t="s">
        <v>30</v>
      </c>
      <c r="N10" s="13" t="s">
        <v>31</v>
      </c>
      <c r="O10" s="13" t="s">
        <v>32</v>
      </c>
      <c r="P10" s="13" t="s">
        <v>33</v>
      </c>
      <c r="Q10" s="13" t="s">
        <v>34</v>
      </c>
      <c r="R10" s="13" t="s">
        <v>35</v>
      </c>
      <c r="S10" s="13" t="s">
        <v>36</v>
      </c>
      <c r="T10" s="13" t="s">
        <v>37</v>
      </c>
      <c r="U10" s="13" t="s">
        <v>38</v>
      </c>
      <c r="V10" s="13" t="s">
        <v>39</v>
      </c>
      <c r="W10" s="14">
        <v>19</v>
      </c>
    </row>
    <row r="11" spans="1:24" s="16" customFormat="1" ht="18" customHeight="1">
      <c r="A11" s="15"/>
      <c r="B11" s="136" t="s">
        <v>49</v>
      </c>
      <c r="C11" s="137"/>
      <c r="D11" s="148"/>
      <c r="E11" s="142" t="s">
        <v>50</v>
      </c>
      <c r="F11" s="143"/>
      <c r="G11" s="8" t="s">
        <v>40</v>
      </c>
      <c r="H11" s="160">
        <f>J11+S11</f>
        <v>20599962.46</v>
      </c>
      <c r="I11" s="161"/>
      <c r="J11" s="7">
        <f>K11+N11+O11</f>
        <v>12813198</v>
      </c>
      <c r="K11" s="27">
        <f>L11+M11</f>
        <v>11872262</v>
      </c>
      <c r="L11" s="27">
        <v>9790245</v>
      </c>
      <c r="M11" s="27">
        <v>2082017</v>
      </c>
      <c r="N11" s="27">
        <v>338580</v>
      </c>
      <c r="O11" s="27">
        <v>602356</v>
      </c>
      <c r="P11" s="27" t="s">
        <v>41</v>
      </c>
      <c r="Q11" s="27" t="s">
        <v>41</v>
      </c>
      <c r="R11" s="27" t="s">
        <v>41</v>
      </c>
      <c r="S11" s="27">
        <f>T11+V11+W11</f>
        <v>7786764.46</v>
      </c>
      <c r="T11" s="27">
        <v>7786764.46</v>
      </c>
      <c r="U11" s="27">
        <v>7515367.56</v>
      </c>
      <c r="V11" s="27">
        <v>0</v>
      </c>
      <c r="W11" s="27">
        <v>0</v>
      </c>
      <c r="X11" s="135"/>
    </row>
    <row r="12" spans="1:24" s="16" customFormat="1" ht="17.25" customHeight="1">
      <c r="A12" s="15"/>
      <c r="B12" s="138"/>
      <c r="C12" s="139"/>
      <c r="D12" s="149"/>
      <c r="E12" s="144"/>
      <c r="F12" s="145"/>
      <c r="G12" s="8" t="s">
        <v>42</v>
      </c>
      <c r="H12" s="160">
        <f>J12+S12</f>
        <v>89500</v>
      </c>
      <c r="I12" s="161"/>
      <c r="J12" s="27">
        <f>K12+N12+O12+P12+Q12+R12</f>
        <v>89500</v>
      </c>
      <c r="K12" s="27">
        <f>L12+M12</f>
        <v>89500</v>
      </c>
      <c r="L12" s="27">
        <v>84000</v>
      </c>
      <c r="M12" s="27">
        <v>5500</v>
      </c>
      <c r="N12" s="27" t="s">
        <v>41</v>
      </c>
      <c r="O12" s="27" t="s">
        <v>41</v>
      </c>
      <c r="P12" s="27" t="s">
        <v>41</v>
      </c>
      <c r="Q12" s="27" t="s">
        <v>41</v>
      </c>
      <c r="R12" s="27" t="s">
        <v>41</v>
      </c>
      <c r="S12" s="27">
        <f>U12</f>
        <v>0</v>
      </c>
      <c r="T12" s="27">
        <v>0</v>
      </c>
      <c r="U12" s="27">
        <v>0</v>
      </c>
      <c r="V12" s="27" t="s">
        <v>41</v>
      </c>
      <c r="W12" s="27">
        <v>0</v>
      </c>
      <c r="X12" s="135"/>
    </row>
    <row r="13" spans="1:24" s="16" customFormat="1" ht="15.75" customHeight="1">
      <c r="A13" s="15"/>
      <c r="B13" s="138"/>
      <c r="C13" s="139"/>
      <c r="D13" s="149"/>
      <c r="E13" s="144"/>
      <c r="F13" s="145"/>
      <c r="G13" s="8" t="s">
        <v>43</v>
      </c>
      <c r="H13" s="160">
        <f>J13+S13</f>
        <v>89500</v>
      </c>
      <c r="I13" s="161"/>
      <c r="J13" s="27">
        <f>K13+N13+O13+P13+Q13+R13</f>
        <v>89500</v>
      </c>
      <c r="K13" s="27">
        <f>L13+M13</f>
        <v>89500</v>
      </c>
      <c r="L13" s="27">
        <v>2000</v>
      </c>
      <c r="M13" s="27">
        <v>87500</v>
      </c>
      <c r="N13" s="27" t="str">
        <f>N17</f>
        <v>0,00</v>
      </c>
      <c r="O13" s="27">
        <v>0</v>
      </c>
      <c r="P13" s="27" t="s">
        <v>41</v>
      </c>
      <c r="Q13" s="27" t="s">
        <v>41</v>
      </c>
      <c r="R13" s="27" t="s">
        <v>41</v>
      </c>
      <c r="S13" s="27">
        <f>T13+U13</f>
        <v>0</v>
      </c>
      <c r="T13" s="27">
        <v>0</v>
      </c>
      <c r="U13" s="27">
        <v>0</v>
      </c>
      <c r="V13" s="27" t="s">
        <v>41</v>
      </c>
      <c r="W13" s="27">
        <v>0</v>
      </c>
      <c r="X13" s="135"/>
    </row>
    <row r="14" spans="1:23" s="16" customFormat="1" ht="14.25" customHeight="1">
      <c r="A14" s="15"/>
      <c r="B14" s="140"/>
      <c r="C14" s="141"/>
      <c r="D14" s="150"/>
      <c r="E14" s="146"/>
      <c r="F14" s="147"/>
      <c r="G14" s="8" t="s">
        <v>44</v>
      </c>
      <c r="H14" s="160">
        <f>H11-H12+H13</f>
        <v>20599962.46</v>
      </c>
      <c r="I14" s="161"/>
      <c r="J14" s="7">
        <f aca="true" t="shared" si="0" ref="J14:S14">J11-J12+J13</f>
        <v>12813198</v>
      </c>
      <c r="K14" s="7">
        <f t="shared" si="0"/>
        <v>11872262</v>
      </c>
      <c r="L14" s="27">
        <f t="shared" si="0"/>
        <v>9708245</v>
      </c>
      <c r="M14" s="27">
        <f t="shared" si="0"/>
        <v>2164017</v>
      </c>
      <c r="N14" s="27">
        <f t="shared" si="0"/>
        <v>338580</v>
      </c>
      <c r="O14" s="27">
        <f t="shared" si="0"/>
        <v>602356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7">
        <f t="shared" si="0"/>
        <v>7786764.46</v>
      </c>
      <c r="T14" s="27">
        <f>T11-T12+T13</f>
        <v>7786764.46</v>
      </c>
      <c r="U14" s="27">
        <f>U11-U12+U13</f>
        <v>7515367.56</v>
      </c>
      <c r="V14" s="27">
        <f>V11-V12+V13</f>
        <v>0</v>
      </c>
      <c r="W14" s="27">
        <v>0</v>
      </c>
    </row>
    <row r="15" spans="1:23" s="17" customFormat="1" ht="15" customHeight="1">
      <c r="A15" s="12"/>
      <c r="B15" s="118"/>
      <c r="C15" s="119"/>
      <c r="D15" s="124" t="s">
        <v>51</v>
      </c>
      <c r="E15" s="129" t="s">
        <v>52</v>
      </c>
      <c r="F15" s="130"/>
      <c r="G15" s="1" t="s">
        <v>40</v>
      </c>
      <c r="H15" s="151">
        <f>J15+S15</f>
        <v>6225489</v>
      </c>
      <c r="I15" s="152"/>
      <c r="J15" s="25">
        <f>K15+N15+O15+P15+Q15+R15</f>
        <v>6213056</v>
      </c>
      <c r="K15" s="25">
        <v>5907439</v>
      </c>
      <c r="L15" s="25">
        <v>5060311</v>
      </c>
      <c r="M15" s="25">
        <v>847128</v>
      </c>
      <c r="N15" s="25" t="s">
        <v>41</v>
      </c>
      <c r="O15" s="25">
        <v>305617</v>
      </c>
      <c r="P15" s="25" t="s">
        <v>41</v>
      </c>
      <c r="Q15" s="25" t="s">
        <v>41</v>
      </c>
      <c r="R15" s="25" t="s">
        <v>41</v>
      </c>
      <c r="S15" s="25">
        <f>T15+V15+W15</f>
        <v>12433</v>
      </c>
      <c r="T15" s="25">
        <v>12433</v>
      </c>
      <c r="U15" s="25">
        <v>0</v>
      </c>
      <c r="V15" s="25" t="s">
        <v>41</v>
      </c>
      <c r="W15" s="25">
        <v>0</v>
      </c>
    </row>
    <row r="16" spans="1:23" s="17" customFormat="1" ht="15" customHeight="1">
      <c r="A16" s="12"/>
      <c r="B16" s="120"/>
      <c r="C16" s="121"/>
      <c r="D16" s="125"/>
      <c r="E16" s="131"/>
      <c r="F16" s="132"/>
      <c r="G16" s="1" t="s">
        <v>42</v>
      </c>
      <c r="H16" s="151">
        <f>J16+S16</f>
        <v>30000</v>
      </c>
      <c r="I16" s="152"/>
      <c r="J16" s="25">
        <f>K16+N16+O16+P16+Q16+R16</f>
        <v>30000</v>
      </c>
      <c r="K16" s="25">
        <f>L16+M16</f>
        <v>30000</v>
      </c>
      <c r="L16" s="25">
        <v>30000</v>
      </c>
      <c r="M16" s="25">
        <v>0</v>
      </c>
      <c r="N16" s="25" t="s">
        <v>41</v>
      </c>
      <c r="O16" s="25">
        <v>0</v>
      </c>
      <c r="P16" s="25" t="s">
        <v>41</v>
      </c>
      <c r="Q16" s="25" t="s">
        <v>41</v>
      </c>
      <c r="R16" s="25" t="s">
        <v>41</v>
      </c>
      <c r="S16" s="25">
        <f>T16+V16+W16</f>
        <v>0</v>
      </c>
      <c r="T16" s="25">
        <v>0</v>
      </c>
      <c r="U16" s="25">
        <v>0</v>
      </c>
      <c r="V16" s="25" t="s">
        <v>41</v>
      </c>
      <c r="W16" s="25">
        <v>0</v>
      </c>
    </row>
    <row r="17" spans="1:23" s="17" customFormat="1" ht="14.25" customHeight="1">
      <c r="A17" s="12"/>
      <c r="B17" s="120"/>
      <c r="C17" s="121"/>
      <c r="D17" s="125"/>
      <c r="E17" s="131"/>
      <c r="F17" s="132"/>
      <c r="G17" s="1" t="s">
        <v>43</v>
      </c>
      <c r="H17" s="151">
        <f>J17+S17</f>
        <v>35000</v>
      </c>
      <c r="I17" s="152"/>
      <c r="J17" s="25">
        <f>K17+N17+O17+P17+Q17+R17</f>
        <v>35000</v>
      </c>
      <c r="K17" s="25">
        <f>L17+M17</f>
        <v>35000</v>
      </c>
      <c r="L17" s="25">
        <v>2000</v>
      </c>
      <c r="M17" s="25">
        <v>33000</v>
      </c>
      <c r="N17" s="25" t="s">
        <v>41</v>
      </c>
      <c r="O17" s="25">
        <v>0</v>
      </c>
      <c r="P17" s="25" t="s">
        <v>41</v>
      </c>
      <c r="Q17" s="25" t="s">
        <v>41</v>
      </c>
      <c r="R17" s="25" t="s">
        <v>41</v>
      </c>
      <c r="S17" s="25">
        <f>T17+V17+W17</f>
        <v>0</v>
      </c>
      <c r="T17" s="25">
        <v>0</v>
      </c>
      <c r="U17" s="25">
        <v>0</v>
      </c>
      <c r="V17" s="25" t="s">
        <v>41</v>
      </c>
      <c r="W17" s="25">
        <v>0</v>
      </c>
    </row>
    <row r="18" spans="1:23" s="17" customFormat="1" ht="15.75" customHeight="1">
      <c r="A18" s="12"/>
      <c r="B18" s="122"/>
      <c r="C18" s="123"/>
      <c r="D18" s="126"/>
      <c r="E18" s="133"/>
      <c r="F18" s="134"/>
      <c r="G18" s="1" t="s">
        <v>44</v>
      </c>
      <c r="H18" s="151">
        <f>H15-H16+H17</f>
        <v>6230489</v>
      </c>
      <c r="I18" s="152"/>
      <c r="J18" s="2">
        <f aca="true" t="shared" si="1" ref="J18:W18">J15-J16+J17</f>
        <v>6218056</v>
      </c>
      <c r="K18" s="2">
        <f t="shared" si="1"/>
        <v>5912439</v>
      </c>
      <c r="L18" s="25">
        <f t="shared" si="1"/>
        <v>5032311</v>
      </c>
      <c r="M18" s="25">
        <f t="shared" si="1"/>
        <v>880128</v>
      </c>
      <c r="N18" s="25">
        <f t="shared" si="1"/>
        <v>0</v>
      </c>
      <c r="O18" s="25">
        <f>O15-O16+O17</f>
        <v>305617</v>
      </c>
      <c r="P18" s="25">
        <f t="shared" si="1"/>
        <v>0</v>
      </c>
      <c r="Q18" s="25">
        <f t="shared" si="1"/>
        <v>0</v>
      </c>
      <c r="R18" s="25">
        <f t="shared" si="1"/>
        <v>0</v>
      </c>
      <c r="S18" s="2">
        <f t="shared" si="1"/>
        <v>12433</v>
      </c>
      <c r="T18" s="25">
        <f t="shared" si="1"/>
        <v>12433</v>
      </c>
      <c r="U18" s="25">
        <f t="shared" si="1"/>
        <v>0</v>
      </c>
      <c r="V18" s="25">
        <f t="shared" si="1"/>
        <v>0</v>
      </c>
      <c r="W18" s="25">
        <f t="shared" si="1"/>
        <v>0</v>
      </c>
    </row>
    <row r="19" spans="1:23" s="16" customFormat="1" ht="19.5" customHeight="1">
      <c r="A19" s="15"/>
      <c r="B19" s="168"/>
      <c r="C19" s="169"/>
      <c r="D19" s="174" t="s">
        <v>55</v>
      </c>
      <c r="E19" s="177" t="s">
        <v>57</v>
      </c>
      <c r="F19" s="178"/>
      <c r="G19" s="8" t="s">
        <v>40</v>
      </c>
      <c r="H19" s="160">
        <f>J19+S19</f>
        <v>1307897</v>
      </c>
      <c r="I19" s="161"/>
      <c r="J19" s="27">
        <f>K19+N19+O19+P19+Q19+R19</f>
        <v>1307897</v>
      </c>
      <c r="K19" s="27">
        <f>L19+M19</f>
        <v>938413</v>
      </c>
      <c r="L19" s="27">
        <v>660904</v>
      </c>
      <c r="M19" s="27">
        <v>277509</v>
      </c>
      <c r="N19" s="27">
        <v>338580</v>
      </c>
      <c r="O19" s="27">
        <v>30904</v>
      </c>
      <c r="P19" s="27" t="s">
        <v>41</v>
      </c>
      <c r="Q19" s="27" t="s">
        <v>41</v>
      </c>
      <c r="R19" s="27" t="s">
        <v>41</v>
      </c>
      <c r="S19" s="27">
        <f>T19+V19+W19</f>
        <v>0</v>
      </c>
      <c r="T19" s="27">
        <v>0</v>
      </c>
      <c r="U19" s="27">
        <v>0</v>
      </c>
      <c r="V19" s="27" t="s">
        <v>41</v>
      </c>
      <c r="W19" s="27">
        <v>0</v>
      </c>
    </row>
    <row r="20" spans="1:23" s="16" customFormat="1" ht="16.5" customHeight="1">
      <c r="A20" s="15"/>
      <c r="B20" s="170"/>
      <c r="C20" s="171"/>
      <c r="D20" s="175"/>
      <c r="E20" s="179"/>
      <c r="F20" s="180"/>
      <c r="G20" s="8" t="s">
        <v>42</v>
      </c>
      <c r="H20" s="160">
        <f>J20+S20</f>
        <v>5000</v>
      </c>
      <c r="I20" s="161"/>
      <c r="J20" s="27">
        <f>K20+N20+O20+P20+Q20+R20</f>
        <v>5000</v>
      </c>
      <c r="K20" s="27">
        <f>L20+M20</f>
        <v>5000</v>
      </c>
      <c r="L20" s="27">
        <v>0</v>
      </c>
      <c r="M20" s="27">
        <v>5000</v>
      </c>
      <c r="N20" s="27" t="s">
        <v>41</v>
      </c>
      <c r="O20" s="27" t="s">
        <v>41</v>
      </c>
      <c r="P20" s="27" t="s">
        <v>41</v>
      </c>
      <c r="Q20" s="27" t="s">
        <v>41</v>
      </c>
      <c r="R20" s="27" t="s">
        <v>41</v>
      </c>
      <c r="S20" s="27">
        <f>T20+V20+W20</f>
        <v>0</v>
      </c>
      <c r="T20" s="27">
        <v>0</v>
      </c>
      <c r="U20" s="27">
        <v>0</v>
      </c>
      <c r="V20" s="27" t="s">
        <v>41</v>
      </c>
      <c r="W20" s="27">
        <v>0</v>
      </c>
    </row>
    <row r="21" spans="1:23" s="16" customFormat="1" ht="15" customHeight="1">
      <c r="A21" s="15"/>
      <c r="B21" s="170"/>
      <c r="C21" s="171"/>
      <c r="D21" s="175"/>
      <c r="E21" s="179"/>
      <c r="F21" s="180"/>
      <c r="G21" s="8" t="s">
        <v>43</v>
      </c>
      <c r="H21" s="160">
        <f>J21+S21</f>
        <v>0</v>
      </c>
      <c r="I21" s="161"/>
      <c r="J21" s="27">
        <f>K21+N21+O21+P21+Q21+R21</f>
        <v>0</v>
      </c>
      <c r="K21" s="27">
        <f>L21+M21</f>
        <v>0</v>
      </c>
      <c r="L21" s="27">
        <v>0</v>
      </c>
      <c r="M21" s="27">
        <v>0</v>
      </c>
      <c r="N21" s="27">
        <v>0</v>
      </c>
      <c r="O21" s="27">
        <v>0</v>
      </c>
      <c r="P21" s="27" t="s">
        <v>41</v>
      </c>
      <c r="Q21" s="27" t="s">
        <v>41</v>
      </c>
      <c r="R21" s="27" t="s">
        <v>41</v>
      </c>
      <c r="S21" s="27">
        <f>T21+V21+W21</f>
        <v>0</v>
      </c>
      <c r="T21" s="27">
        <v>0</v>
      </c>
      <c r="U21" s="27">
        <v>0</v>
      </c>
      <c r="V21" s="27" t="s">
        <v>41</v>
      </c>
      <c r="W21" s="27">
        <v>0</v>
      </c>
    </row>
    <row r="22" spans="1:23" s="16" customFormat="1" ht="14.25" customHeight="1">
      <c r="A22" s="15"/>
      <c r="B22" s="172"/>
      <c r="C22" s="173"/>
      <c r="D22" s="176"/>
      <c r="E22" s="181"/>
      <c r="F22" s="182"/>
      <c r="G22" s="8" t="s">
        <v>44</v>
      </c>
      <c r="H22" s="160">
        <f>H19-H20+H21</f>
        <v>1302897</v>
      </c>
      <c r="I22" s="161"/>
      <c r="J22" s="7">
        <f aca="true" t="shared" si="2" ref="J22:W22">J19-J20+J21</f>
        <v>1302897</v>
      </c>
      <c r="K22" s="7">
        <f t="shared" si="2"/>
        <v>933413</v>
      </c>
      <c r="L22" s="27">
        <f t="shared" si="2"/>
        <v>660904</v>
      </c>
      <c r="M22" s="27">
        <f t="shared" si="2"/>
        <v>272509</v>
      </c>
      <c r="N22" s="27">
        <f t="shared" si="2"/>
        <v>338580</v>
      </c>
      <c r="O22" s="27">
        <f t="shared" si="2"/>
        <v>30904</v>
      </c>
      <c r="P22" s="27">
        <f t="shared" si="2"/>
        <v>0</v>
      </c>
      <c r="Q22" s="27">
        <f t="shared" si="2"/>
        <v>0</v>
      </c>
      <c r="R22" s="27">
        <f t="shared" si="2"/>
        <v>0</v>
      </c>
      <c r="S22" s="7">
        <f t="shared" si="2"/>
        <v>0</v>
      </c>
      <c r="T22" s="27">
        <f t="shared" si="2"/>
        <v>0</v>
      </c>
      <c r="U22" s="27">
        <f t="shared" si="2"/>
        <v>0</v>
      </c>
      <c r="V22" s="27">
        <f t="shared" si="2"/>
        <v>0</v>
      </c>
      <c r="W22" s="27">
        <f t="shared" si="2"/>
        <v>0</v>
      </c>
    </row>
    <row r="23" spans="1:23" s="17" customFormat="1" ht="13.5" customHeight="1">
      <c r="A23" s="12"/>
      <c r="B23" s="118"/>
      <c r="C23" s="119"/>
      <c r="D23" s="124" t="s">
        <v>56</v>
      </c>
      <c r="E23" s="129" t="s">
        <v>58</v>
      </c>
      <c r="F23" s="130"/>
      <c r="G23" s="1" t="s">
        <v>40</v>
      </c>
      <c r="H23" s="128">
        <f>J23+S23</f>
        <v>4149558</v>
      </c>
      <c r="I23" s="128"/>
      <c r="J23" s="25">
        <f>K23+N23+O23+P23+Q23+R23</f>
        <v>4132792</v>
      </c>
      <c r="K23" s="25">
        <f>L23+M23</f>
        <v>3895852</v>
      </c>
      <c r="L23" s="25">
        <v>3388301</v>
      </c>
      <c r="M23" s="25">
        <v>507551</v>
      </c>
      <c r="N23" s="25">
        <v>0</v>
      </c>
      <c r="O23" s="25">
        <v>236940</v>
      </c>
      <c r="P23" s="25">
        <v>0</v>
      </c>
      <c r="Q23" s="25">
        <v>0</v>
      </c>
      <c r="R23" s="25">
        <v>0</v>
      </c>
      <c r="S23" s="25">
        <v>16766</v>
      </c>
      <c r="T23" s="25">
        <v>16766</v>
      </c>
      <c r="U23" s="25">
        <v>0</v>
      </c>
      <c r="V23" s="25">
        <v>0</v>
      </c>
      <c r="W23" s="25">
        <v>0</v>
      </c>
    </row>
    <row r="24" spans="1:23" s="17" customFormat="1" ht="13.5" customHeight="1">
      <c r="A24" s="12"/>
      <c r="B24" s="120"/>
      <c r="C24" s="121"/>
      <c r="D24" s="125"/>
      <c r="E24" s="131"/>
      <c r="F24" s="132"/>
      <c r="G24" s="1" t="s">
        <v>42</v>
      </c>
      <c r="H24" s="128">
        <f>J24+S24</f>
        <v>54000</v>
      </c>
      <c r="I24" s="128"/>
      <c r="J24" s="25">
        <f>K24</f>
        <v>54000</v>
      </c>
      <c r="K24" s="25">
        <f>L24+M24</f>
        <v>54000</v>
      </c>
      <c r="L24" s="25">
        <v>54000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</row>
    <row r="25" spans="1:23" s="17" customFormat="1" ht="13.5" customHeight="1">
      <c r="A25" s="12"/>
      <c r="B25" s="120"/>
      <c r="C25" s="121"/>
      <c r="D25" s="125"/>
      <c r="E25" s="131"/>
      <c r="F25" s="132"/>
      <c r="G25" s="1" t="s">
        <v>43</v>
      </c>
      <c r="H25" s="128">
        <f>J25+S25</f>
        <v>54000</v>
      </c>
      <c r="I25" s="128"/>
      <c r="J25" s="25">
        <f>K25+N25+O25+P25+Q25+R25</f>
        <v>54000</v>
      </c>
      <c r="K25" s="25">
        <f>L25+M25</f>
        <v>54000</v>
      </c>
      <c r="L25" s="25">
        <v>0</v>
      </c>
      <c r="M25" s="25">
        <v>54000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</row>
    <row r="26" spans="1:23" s="17" customFormat="1" ht="13.5" customHeight="1">
      <c r="A26" s="12"/>
      <c r="B26" s="122"/>
      <c r="C26" s="123"/>
      <c r="D26" s="126"/>
      <c r="E26" s="133"/>
      <c r="F26" s="134"/>
      <c r="G26" s="1" t="s">
        <v>44</v>
      </c>
      <c r="H26" s="128">
        <f>H23-H24+H25</f>
        <v>4149558</v>
      </c>
      <c r="I26" s="128"/>
      <c r="J26" s="25">
        <f aca="true" t="shared" si="3" ref="J26:O26">J23-J24+J25</f>
        <v>4132792</v>
      </c>
      <c r="K26" s="25">
        <f t="shared" si="3"/>
        <v>3895852</v>
      </c>
      <c r="L26" s="25">
        <f t="shared" si="3"/>
        <v>3334301</v>
      </c>
      <c r="M26" s="25">
        <f t="shared" si="3"/>
        <v>561551</v>
      </c>
      <c r="N26" s="25">
        <f t="shared" si="3"/>
        <v>0</v>
      </c>
      <c r="O26" s="25">
        <f t="shared" si="3"/>
        <v>236940</v>
      </c>
      <c r="P26" s="25">
        <v>0</v>
      </c>
      <c r="Q26" s="25">
        <v>0</v>
      </c>
      <c r="R26" s="25">
        <v>0</v>
      </c>
      <c r="S26" s="25">
        <f>S23-S24+S25</f>
        <v>16766</v>
      </c>
      <c r="T26" s="25">
        <f>T23-T24+T25</f>
        <v>16766</v>
      </c>
      <c r="U26" s="25">
        <v>0</v>
      </c>
      <c r="V26" s="25">
        <v>0</v>
      </c>
      <c r="W26" s="25">
        <v>0</v>
      </c>
    </row>
    <row r="27" spans="1:23" s="17" customFormat="1" ht="13.5" customHeight="1">
      <c r="A27" s="12"/>
      <c r="B27" s="118"/>
      <c r="C27" s="119"/>
      <c r="D27" s="124" t="s">
        <v>59</v>
      </c>
      <c r="E27" s="129" t="s">
        <v>60</v>
      </c>
      <c r="F27" s="130"/>
      <c r="G27" s="24" t="s">
        <v>40</v>
      </c>
      <c r="H27" s="128">
        <f>J27+S27</f>
        <v>37831</v>
      </c>
      <c r="I27" s="128"/>
      <c r="J27" s="25">
        <f>K27+N27+O27+P27+Q27+R27</f>
        <v>37831</v>
      </c>
      <c r="K27" s="25">
        <f>L27+M27</f>
        <v>37831</v>
      </c>
      <c r="L27" s="25">
        <v>0</v>
      </c>
      <c r="M27" s="25">
        <v>37831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</row>
    <row r="28" spans="1:23" s="17" customFormat="1" ht="13.5" customHeight="1">
      <c r="A28" s="12"/>
      <c r="B28" s="120"/>
      <c r="C28" s="121"/>
      <c r="D28" s="125"/>
      <c r="E28" s="131"/>
      <c r="F28" s="132"/>
      <c r="G28" s="24" t="s">
        <v>42</v>
      </c>
      <c r="H28" s="128">
        <f>J28+S28</f>
        <v>500</v>
      </c>
      <c r="I28" s="128"/>
      <c r="J28" s="25">
        <f>K28</f>
        <v>500</v>
      </c>
      <c r="K28" s="25">
        <f>L28+M28</f>
        <v>500</v>
      </c>
      <c r="L28" s="25">
        <v>0</v>
      </c>
      <c r="M28" s="25">
        <v>500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</row>
    <row r="29" spans="1:23" s="17" customFormat="1" ht="13.5" customHeight="1">
      <c r="A29" s="12"/>
      <c r="B29" s="120"/>
      <c r="C29" s="121"/>
      <c r="D29" s="125"/>
      <c r="E29" s="131"/>
      <c r="F29" s="132"/>
      <c r="G29" s="24" t="s">
        <v>43</v>
      </c>
      <c r="H29" s="128">
        <f>J29+S29</f>
        <v>500</v>
      </c>
      <c r="I29" s="128"/>
      <c r="J29" s="25">
        <f>K29+N29+O29+P29+Q29+R29</f>
        <v>500</v>
      </c>
      <c r="K29" s="25">
        <f>L29+M29</f>
        <v>500</v>
      </c>
      <c r="L29" s="25">
        <v>0</v>
      </c>
      <c r="M29" s="25">
        <v>500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</row>
    <row r="30" spans="1:23" s="17" customFormat="1" ht="13.5" customHeight="1">
      <c r="A30" s="12"/>
      <c r="B30" s="122"/>
      <c r="C30" s="123"/>
      <c r="D30" s="126"/>
      <c r="E30" s="133"/>
      <c r="F30" s="134"/>
      <c r="G30" s="24" t="s">
        <v>44</v>
      </c>
      <c r="H30" s="128">
        <f>H27-H28+H29</f>
        <v>37831</v>
      </c>
      <c r="I30" s="128"/>
      <c r="J30" s="25">
        <f aca="true" t="shared" si="4" ref="J30:O30">J27-J28+J29</f>
        <v>37831</v>
      </c>
      <c r="K30" s="25">
        <f t="shared" si="4"/>
        <v>37831</v>
      </c>
      <c r="L30" s="25">
        <f t="shared" si="4"/>
        <v>0</v>
      </c>
      <c r="M30" s="25">
        <f t="shared" si="4"/>
        <v>37831</v>
      </c>
      <c r="N30" s="25">
        <f t="shared" si="4"/>
        <v>0</v>
      </c>
      <c r="O30" s="25">
        <f t="shared" si="4"/>
        <v>0</v>
      </c>
      <c r="P30" s="25">
        <v>0</v>
      </c>
      <c r="Q30" s="25">
        <v>0</v>
      </c>
      <c r="R30" s="25">
        <v>0</v>
      </c>
      <c r="S30" s="25">
        <f>S27-S28+S29</f>
        <v>0</v>
      </c>
      <c r="T30" s="25">
        <f>T27-T28+T29</f>
        <v>0</v>
      </c>
      <c r="U30" s="25">
        <v>0</v>
      </c>
      <c r="V30" s="25">
        <v>0</v>
      </c>
      <c r="W30" s="25">
        <v>0</v>
      </c>
    </row>
    <row r="31" spans="1:24" s="16" customFormat="1" ht="15" customHeight="1">
      <c r="A31" s="15"/>
      <c r="B31" s="166" t="s">
        <v>48</v>
      </c>
      <c r="C31" s="166"/>
      <c r="D31" s="154"/>
      <c r="E31" s="167" t="s">
        <v>46</v>
      </c>
      <c r="F31" s="167"/>
      <c r="G31" s="8" t="s">
        <v>40</v>
      </c>
      <c r="H31" s="116">
        <f>J31+S31</f>
        <v>4934145.3100000005</v>
      </c>
      <c r="I31" s="117"/>
      <c r="J31" s="27">
        <f>K31+N31+O31+P31+Q31+R31</f>
        <v>4899145.3100000005</v>
      </c>
      <c r="K31" s="27">
        <f>L31+M31</f>
        <v>1671321.31</v>
      </c>
      <c r="L31" s="27">
        <v>1117641</v>
      </c>
      <c r="M31" s="27">
        <v>553680.31</v>
      </c>
      <c r="N31" s="27">
        <v>0</v>
      </c>
      <c r="O31" s="27">
        <v>3227824</v>
      </c>
      <c r="P31" s="27" t="s">
        <v>41</v>
      </c>
      <c r="Q31" s="27" t="s">
        <v>41</v>
      </c>
      <c r="R31" s="27" t="s">
        <v>41</v>
      </c>
      <c r="S31" s="27">
        <f>T31</f>
        <v>35000</v>
      </c>
      <c r="T31" s="27">
        <v>35000</v>
      </c>
      <c r="U31" s="27">
        <v>0</v>
      </c>
      <c r="V31" s="27">
        <v>0</v>
      </c>
      <c r="W31" s="27">
        <v>0</v>
      </c>
      <c r="X31" s="183"/>
    </row>
    <row r="32" spans="1:24" s="16" customFormat="1" ht="18.75" customHeight="1">
      <c r="A32" s="15"/>
      <c r="B32" s="166"/>
      <c r="C32" s="166"/>
      <c r="D32" s="154"/>
      <c r="E32" s="167"/>
      <c r="F32" s="167"/>
      <c r="G32" s="8" t="s">
        <v>42</v>
      </c>
      <c r="H32" s="116">
        <f>J32+S32</f>
        <v>0</v>
      </c>
      <c r="I32" s="117"/>
      <c r="J32" s="27">
        <f>K32+N32+O32+P32+Q32+R32</f>
        <v>0</v>
      </c>
      <c r="K32" s="27">
        <f>L32+M32</f>
        <v>0</v>
      </c>
      <c r="L32" s="27">
        <v>0</v>
      </c>
      <c r="M32" s="27">
        <v>0</v>
      </c>
      <c r="N32" s="27" t="s">
        <v>41</v>
      </c>
      <c r="O32" s="27">
        <v>0</v>
      </c>
      <c r="P32" s="27" t="s">
        <v>41</v>
      </c>
      <c r="Q32" s="27" t="s">
        <v>41</v>
      </c>
      <c r="R32" s="27" t="s">
        <v>41</v>
      </c>
      <c r="S32" s="27">
        <f>T32+V32+W32</f>
        <v>0</v>
      </c>
      <c r="T32" s="27">
        <v>0</v>
      </c>
      <c r="U32" s="27">
        <v>0</v>
      </c>
      <c r="V32" s="27" t="s">
        <v>41</v>
      </c>
      <c r="W32" s="27">
        <v>0</v>
      </c>
      <c r="X32" s="183"/>
    </row>
    <row r="33" spans="1:24" s="16" customFormat="1" ht="15.75" customHeight="1">
      <c r="A33" s="15"/>
      <c r="B33" s="166"/>
      <c r="C33" s="166"/>
      <c r="D33" s="154"/>
      <c r="E33" s="167"/>
      <c r="F33" s="167"/>
      <c r="G33" s="8" t="s">
        <v>43</v>
      </c>
      <c r="H33" s="116">
        <f>J33+S33</f>
        <v>3363</v>
      </c>
      <c r="I33" s="117"/>
      <c r="J33" s="27">
        <f>K33+N33+O33+P33+Q33+R33</f>
        <v>3363</v>
      </c>
      <c r="K33" s="27">
        <f>L33+M33</f>
        <v>3163</v>
      </c>
      <c r="L33" s="27">
        <v>3163</v>
      </c>
      <c r="M33" s="27">
        <v>0</v>
      </c>
      <c r="N33" s="27" t="s">
        <v>41</v>
      </c>
      <c r="O33" s="27">
        <v>200</v>
      </c>
      <c r="P33" s="27" t="s">
        <v>41</v>
      </c>
      <c r="Q33" s="27" t="s">
        <v>41</v>
      </c>
      <c r="R33" s="27" t="s">
        <v>41</v>
      </c>
      <c r="S33" s="27">
        <f>T33+V33+W33</f>
        <v>0</v>
      </c>
      <c r="T33" s="27">
        <v>0</v>
      </c>
      <c r="U33" s="27">
        <v>0</v>
      </c>
      <c r="V33" s="27" t="s">
        <v>41</v>
      </c>
      <c r="W33" s="27">
        <v>0</v>
      </c>
      <c r="X33" s="183"/>
    </row>
    <row r="34" spans="1:23" s="16" customFormat="1" ht="15" customHeight="1">
      <c r="A34" s="15"/>
      <c r="B34" s="166"/>
      <c r="C34" s="166"/>
      <c r="D34" s="154"/>
      <c r="E34" s="167"/>
      <c r="F34" s="167"/>
      <c r="G34" s="8" t="s">
        <v>44</v>
      </c>
      <c r="H34" s="116">
        <f>H31-H32+H33</f>
        <v>4937508.3100000005</v>
      </c>
      <c r="I34" s="117"/>
      <c r="J34" s="7">
        <f aca="true" t="shared" si="5" ref="J34:T34">J31-J32+J33</f>
        <v>4902508.3100000005</v>
      </c>
      <c r="K34" s="7">
        <f t="shared" si="5"/>
        <v>1674484.31</v>
      </c>
      <c r="L34" s="27">
        <f t="shared" si="5"/>
        <v>1120804</v>
      </c>
      <c r="M34" s="27">
        <f t="shared" si="5"/>
        <v>553680.31</v>
      </c>
      <c r="N34" s="27">
        <f t="shared" si="5"/>
        <v>0</v>
      </c>
      <c r="O34" s="27">
        <f t="shared" si="5"/>
        <v>3228024</v>
      </c>
      <c r="P34" s="27">
        <f t="shared" si="5"/>
        <v>0</v>
      </c>
      <c r="Q34" s="27">
        <f t="shared" si="5"/>
        <v>0</v>
      </c>
      <c r="R34" s="27">
        <f t="shared" si="5"/>
        <v>0</v>
      </c>
      <c r="S34" s="7">
        <f t="shared" si="5"/>
        <v>35000</v>
      </c>
      <c r="T34" s="27">
        <f t="shared" si="5"/>
        <v>35000</v>
      </c>
      <c r="U34" s="27">
        <v>0</v>
      </c>
      <c r="V34" s="27">
        <v>0</v>
      </c>
      <c r="W34" s="27">
        <v>0</v>
      </c>
    </row>
    <row r="35" spans="1:23" s="17" customFormat="1" ht="13.5" customHeight="1">
      <c r="A35" s="12"/>
      <c r="B35" s="118"/>
      <c r="C35" s="119"/>
      <c r="D35" s="124" t="s">
        <v>53</v>
      </c>
      <c r="E35" s="127" t="s">
        <v>54</v>
      </c>
      <c r="F35" s="127"/>
      <c r="G35" s="1" t="s">
        <v>40</v>
      </c>
      <c r="H35" s="128">
        <f>J35+S35</f>
        <v>910508.31</v>
      </c>
      <c r="I35" s="128"/>
      <c r="J35" s="25">
        <f>K35+N35+O35+P35+Q35+R35</f>
        <v>875508.31</v>
      </c>
      <c r="K35" s="25">
        <f>L35+M35</f>
        <v>875508.31</v>
      </c>
      <c r="L35" s="25">
        <v>725942</v>
      </c>
      <c r="M35" s="25">
        <v>149566.31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35000</v>
      </c>
      <c r="T35" s="25">
        <v>35000</v>
      </c>
      <c r="U35" s="25">
        <v>0</v>
      </c>
      <c r="V35" s="25">
        <v>0</v>
      </c>
      <c r="W35" s="25">
        <v>0</v>
      </c>
    </row>
    <row r="36" spans="1:23" s="17" customFormat="1" ht="13.5" customHeight="1">
      <c r="A36" s="12"/>
      <c r="B36" s="120"/>
      <c r="C36" s="121"/>
      <c r="D36" s="125"/>
      <c r="E36" s="127"/>
      <c r="F36" s="127"/>
      <c r="G36" s="1" t="s">
        <v>42</v>
      </c>
      <c r="H36" s="128">
        <f>J36+S36</f>
        <v>0</v>
      </c>
      <c r="I36" s="128"/>
      <c r="J36" s="25">
        <f>K36</f>
        <v>0</v>
      </c>
      <c r="K36" s="25">
        <f>L36+M36</f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</row>
    <row r="37" spans="1:23" s="17" customFormat="1" ht="16.5" customHeight="1">
      <c r="A37" s="12"/>
      <c r="B37" s="120"/>
      <c r="C37" s="121"/>
      <c r="D37" s="125"/>
      <c r="E37" s="127"/>
      <c r="F37" s="127"/>
      <c r="G37" s="1" t="s">
        <v>43</v>
      </c>
      <c r="H37" s="128">
        <f>J37+S37</f>
        <v>3163</v>
      </c>
      <c r="I37" s="128"/>
      <c r="J37" s="25">
        <f>K37+N37+O37+P37+Q37+R37</f>
        <v>3163</v>
      </c>
      <c r="K37" s="25">
        <f>L37+M37</f>
        <v>3163</v>
      </c>
      <c r="L37" s="25">
        <v>3163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</row>
    <row r="38" spans="1:23" s="17" customFormat="1" ht="14.25" customHeight="1">
      <c r="A38" s="12"/>
      <c r="B38" s="122"/>
      <c r="C38" s="123"/>
      <c r="D38" s="126"/>
      <c r="E38" s="127"/>
      <c r="F38" s="127"/>
      <c r="G38" s="1" t="s">
        <v>44</v>
      </c>
      <c r="H38" s="128">
        <f>H35-H36+H37</f>
        <v>913671.31</v>
      </c>
      <c r="I38" s="128"/>
      <c r="J38" s="25">
        <f aca="true" t="shared" si="6" ref="J38:O38">J35-J36+J37</f>
        <v>878671.31</v>
      </c>
      <c r="K38" s="25">
        <f t="shared" si="6"/>
        <v>878671.31</v>
      </c>
      <c r="L38" s="25">
        <f t="shared" si="6"/>
        <v>729105</v>
      </c>
      <c r="M38" s="25">
        <f t="shared" si="6"/>
        <v>149566.31</v>
      </c>
      <c r="N38" s="25">
        <f t="shared" si="6"/>
        <v>0</v>
      </c>
      <c r="O38" s="25">
        <f t="shared" si="6"/>
        <v>0</v>
      </c>
      <c r="P38" s="25">
        <v>0</v>
      </c>
      <c r="Q38" s="25">
        <v>0</v>
      </c>
      <c r="R38" s="25">
        <v>0</v>
      </c>
      <c r="S38" s="25">
        <f>S35-S36+S37</f>
        <v>35000</v>
      </c>
      <c r="T38" s="25">
        <f>T35-T36+T37</f>
        <v>35000</v>
      </c>
      <c r="U38" s="25">
        <v>0</v>
      </c>
      <c r="V38" s="25">
        <v>0</v>
      </c>
      <c r="W38" s="25">
        <v>0</v>
      </c>
    </row>
    <row r="39" spans="1:23" s="17" customFormat="1" ht="14.25" customHeight="1">
      <c r="A39" s="12"/>
      <c r="B39" s="118"/>
      <c r="C39" s="119"/>
      <c r="D39" s="124" t="s">
        <v>61</v>
      </c>
      <c r="E39" s="127" t="s">
        <v>62</v>
      </c>
      <c r="F39" s="127"/>
      <c r="G39" s="24" t="s">
        <v>40</v>
      </c>
      <c r="H39" s="128">
        <f>J39+S39</f>
        <v>196170</v>
      </c>
      <c r="I39" s="128"/>
      <c r="J39" s="25">
        <f>K39+N39+O39+P39+Q39+R39</f>
        <v>196170</v>
      </c>
      <c r="K39" s="25">
        <f>L39+M39</f>
        <v>28870</v>
      </c>
      <c r="L39" s="25">
        <v>0</v>
      </c>
      <c r="M39" s="25">
        <v>28870</v>
      </c>
      <c r="N39" s="25">
        <v>0</v>
      </c>
      <c r="O39" s="25">
        <v>167300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</row>
    <row r="40" spans="1:23" s="17" customFormat="1" ht="14.25" customHeight="1">
      <c r="A40" s="12"/>
      <c r="B40" s="120"/>
      <c r="C40" s="121"/>
      <c r="D40" s="125"/>
      <c r="E40" s="127"/>
      <c r="F40" s="127"/>
      <c r="G40" s="24" t="s">
        <v>42</v>
      </c>
      <c r="H40" s="128">
        <f>J40+S40</f>
        <v>0</v>
      </c>
      <c r="I40" s="128"/>
      <c r="J40" s="25">
        <f>K40</f>
        <v>0</v>
      </c>
      <c r="K40" s="25">
        <f>L40+M40</f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</row>
    <row r="41" spans="1:23" s="17" customFormat="1" ht="14.25" customHeight="1">
      <c r="A41" s="12"/>
      <c r="B41" s="120"/>
      <c r="C41" s="121"/>
      <c r="D41" s="125"/>
      <c r="E41" s="127"/>
      <c r="F41" s="127"/>
      <c r="G41" s="24" t="s">
        <v>43</v>
      </c>
      <c r="H41" s="128">
        <f>J41+S41</f>
        <v>200</v>
      </c>
      <c r="I41" s="128"/>
      <c r="J41" s="25">
        <f>K41+N41+O41+P41+Q41+R41</f>
        <v>200</v>
      </c>
      <c r="K41" s="25">
        <f>L41+M41</f>
        <v>0</v>
      </c>
      <c r="L41" s="25">
        <v>0</v>
      </c>
      <c r="M41" s="25">
        <v>0</v>
      </c>
      <c r="N41" s="25">
        <v>0</v>
      </c>
      <c r="O41" s="25">
        <v>200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</row>
    <row r="42" spans="1:23" s="17" customFormat="1" ht="14.25" customHeight="1">
      <c r="A42" s="12"/>
      <c r="B42" s="122"/>
      <c r="C42" s="123"/>
      <c r="D42" s="126"/>
      <c r="E42" s="127"/>
      <c r="F42" s="127"/>
      <c r="G42" s="24" t="s">
        <v>44</v>
      </c>
      <c r="H42" s="128">
        <f>H39-H40+H41</f>
        <v>196370</v>
      </c>
      <c r="I42" s="128"/>
      <c r="J42" s="25">
        <f aca="true" t="shared" si="7" ref="J42:O42">J39-J40+J41</f>
        <v>196370</v>
      </c>
      <c r="K42" s="25">
        <f t="shared" si="7"/>
        <v>28870</v>
      </c>
      <c r="L42" s="25">
        <f t="shared" si="7"/>
        <v>0</v>
      </c>
      <c r="M42" s="25">
        <f t="shared" si="7"/>
        <v>28870</v>
      </c>
      <c r="N42" s="25">
        <f t="shared" si="7"/>
        <v>0</v>
      </c>
      <c r="O42" s="25">
        <f t="shared" si="7"/>
        <v>167500</v>
      </c>
      <c r="P42" s="25">
        <v>0</v>
      </c>
      <c r="Q42" s="25">
        <v>0</v>
      </c>
      <c r="R42" s="25">
        <v>0</v>
      </c>
      <c r="S42" s="25">
        <f>S39-S40+S41</f>
        <v>0</v>
      </c>
      <c r="T42" s="25">
        <f>T39-T40+T41</f>
        <v>0</v>
      </c>
      <c r="U42" s="25">
        <v>0</v>
      </c>
      <c r="V42" s="25">
        <v>0</v>
      </c>
      <c r="W42" s="25">
        <v>0</v>
      </c>
    </row>
    <row r="43" spans="1:23" s="17" customFormat="1" ht="14.25" customHeight="1">
      <c r="A43" s="12"/>
      <c r="B43" s="166" t="s">
        <v>63</v>
      </c>
      <c r="C43" s="166"/>
      <c r="D43" s="154"/>
      <c r="E43" s="167" t="s">
        <v>64</v>
      </c>
      <c r="F43" s="167"/>
      <c r="G43" s="26" t="s">
        <v>40</v>
      </c>
      <c r="H43" s="116">
        <f>J43+S43</f>
        <v>1886932</v>
      </c>
      <c r="I43" s="117"/>
      <c r="J43" s="27">
        <f>K43+N43+O43+P43+Q43+R43</f>
        <v>1886932</v>
      </c>
      <c r="K43" s="27">
        <v>1886932</v>
      </c>
      <c r="L43" s="27">
        <v>8700</v>
      </c>
      <c r="M43" s="27">
        <v>1878232</v>
      </c>
      <c r="N43" s="27">
        <v>0</v>
      </c>
      <c r="O43" s="27">
        <v>0</v>
      </c>
      <c r="P43" s="27" t="s">
        <v>41</v>
      </c>
      <c r="Q43" s="27" t="s">
        <v>41</v>
      </c>
      <c r="R43" s="27" t="s">
        <v>41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</row>
    <row r="44" spans="1:23" s="17" customFormat="1" ht="14.25" customHeight="1">
      <c r="A44" s="12"/>
      <c r="B44" s="166"/>
      <c r="C44" s="166"/>
      <c r="D44" s="154"/>
      <c r="E44" s="167"/>
      <c r="F44" s="167"/>
      <c r="G44" s="26" t="s">
        <v>42</v>
      </c>
      <c r="H44" s="116">
        <f>J44+S44</f>
        <v>850</v>
      </c>
      <c r="I44" s="117"/>
      <c r="J44" s="27">
        <f>K44+N44+O44+P44+Q44+R44</f>
        <v>850</v>
      </c>
      <c r="K44" s="27">
        <f>L44+M44</f>
        <v>850</v>
      </c>
      <c r="L44" s="27">
        <v>0</v>
      </c>
      <c r="M44" s="27">
        <v>850</v>
      </c>
      <c r="N44" s="27" t="s">
        <v>41</v>
      </c>
      <c r="O44" s="27">
        <v>0</v>
      </c>
      <c r="P44" s="27" t="s">
        <v>41</v>
      </c>
      <c r="Q44" s="27" t="s">
        <v>41</v>
      </c>
      <c r="R44" s="27" t="s">
        <v>41</v>
      </c>
      <c r="S44" s="27">
        <f>T44+V44+W44</f>
        <v>0</v>
      </c>
      <c r="T44" s="27">
        <v>0</v>
      </c>
      <c r="U44" s="27">
        <v>0</v>
      </c>
      <c r="V44" s="27" t="s">
        <v>41</v>
      </c>
      <c r="W44" s="27">
        <v>0</v>
      </c>
    </row>
    <row r="45" spans="1:23" s="17" customFormat="1" ht="14.25" customHeight="1">
      <c r="A45" s="12"/>
      <c r="B45" s="166"/>
      <c r="C45" s="166"/>
      <c r="D45" s="154"/>
      <c r="E45" s="167"/>
      <c r="F45" s="167"/>
      <c r="G45" s="26" t="s">
        <v>43</v>
      </c>
      <c r="H45" s="116">
        <f>J45+S45</f>
        <v>850</v>
      </c>
      <c r="I45" s="117"/>
      <c r="J45" s="27">
        <f>K45+N45+O45+P45+Q45+R45</f>
        <v>850</v>
      </c>
      <c r="K45" s="27">
        <f>L45+M45</f>
        <v>850</v>
      </c>
      <c r="L45" s="27">
        <v>850</v>
      </c>
      <c r="M45" s="27">
        <v>0</v>
      </c>
      <c r="N45" s="27" t="s">
        <v>41</v>
      </c>
      <c r="O45" s="27">
        <v>0</v>
      </c>
      <c r="P45" s="27" t="s">
        <v>41</v>
      </c>
      <c r="Q45" s="27" t="s">
        <v>41</v>
      </c>
      <c r="R45" s="27" t="s">
        <v>41</v>
      </c>
      <c r="S45" s="27">
        <f>T45+V45+W45</f>
        <v>0</v>
      </c>
      <c r="T45" s="27">
        <v>0</v>
      </c>
      <c r="U45" s="27">
        <v>0</v>
      </c>
      <c r="V45" s="27" t="s">
        <v>41</v>
      </c>
      <c r="W45" s="27">
        <v>0</v>
      </c>
    </row>
    <row r="46" spans="1:23" s="17" customFormat="1" ht="14.25" customHeight="1">
      <c r="A46" s="12"/>
      <c r="B46" s="166"/>
      <c r="C46" s="166"/>
      <c r="D46" s="154"/>
      <c r="E46" s="167"/>
      <c r="F46" s="167"/>
      <c r="G46" s="26" t="s">
        <v>44</v>
      </c>
      <c r="H46" s="116">
        <f>H43-H44+H45</f>
        <v>1886932</v>
      </c>
      <c r="I46" s="117"/>
      <c r="J46" s="7">
        <f aca="true" t="shared" si="8" ref="J46:T46">J43-J44+J45</f>
        <v>1886932</v>
      </c>
      <c r="K46" s="7">
        <f t="shared" si="8"/>
        <v>1886932</v>
      </c>
      <c r="L46" s="27">
        <f t="shared" si="8"/>
        <v>9550</v>
      </c>
      <c r="M46" s="27">
        <f t="shared" si="8"/>
        <v>1877382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7">
        <f t="shared" si="8"/>
        <v>0</v>
      </c>
      <c r="R46" s="27">
        <f t="shared" si="8"/>
        <v>0</v>
      </c>
      <c r="S46" s="7">
        <f t="shared" si="8"/>
        <v>0</v>
      </c>
      <c r="T46" s="27">
        <f t="shared" si="8"/>
        <v>0</v>
      </c>
      <c r="U46" s="27">
        <v>0</v>
      </c>
      <c r="V46" s="27">
        <v>0</v>
      </c>
      <c r="W46" s="27">
        <v>0</v>
      </c>
    </row>
    <row r="47" spans="1:23" s="17" customFormat="1" ht="14.25" customHeight="1">
      <c r="A47" s="12"/>
      <c r="B47" s="118"/>
      <c r="C47" s="119"/>
      <c r="D47" s="124" t="s">
        <v>65</v>
      </c>
      <c r="E47" s="127" t="s">
        <v>62</v>
      </c>
      <c r="F47" s="127"/>
      <c r="G47" s="24" t="s">
        <v>40</v>
      </c>
      <c r="H47" s="128">
        <f>J47+S47</f>
        <v>39800</v>
      </c>
      <c r="I47" s="128"/>
      <c r="J47" s="25">
        <f>K47+N47+O47+P47+Q47+R47</f>
        <v>39800</v>
      </c>
      <c r="K47" s="25">
        <f>L47+M47</f>
        <v>39800</v>
      </c>
      <c r="L47" s="25">
        <v>3200</v>
      </c>
      <c r="M47" s="25">
        <v>36600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</row>
    <row r="48" spans="1:23" s="17" customFormat="1" ht="14.25" customHeight="1">
      <c r="A48" s="12"/>
      <c r="B48" s="120"/>
      <c r="C48" s="121"/>
      <c r="D48" s="125"/>
      <c r="E48" s="127"/>
      <c r="F48" s="127"/>
      <c r="G48" s="24" t="s">
        <v>42</v>
      </c>
      <c r="H48" s="128">
        <f>J48+S48</f>
        <v>850</v>
      </c>
      <c r="I48" s="128"/>
      <c r="J48" s="25">
        <f>K48</f>
        <v>850</v>
      </c>
      <c r="K48" s="25">
        <f>L48+M48</f>
        <v>850</v>
      </c>
      <c r="L48" s="25">
        <v>0</v>
      </c>
      <c r="M48" s="25">
        <v>850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</row>
    <row r="49" spans="1:23" s="17" customFormat="1" ht="14.25" customHeight="1">
      <c r="A49" s="12"/>
      <c r="B49" s="120"/>
      <c r="C49" s="121"/>
      <c r="D49" s="125"/>
      <c r="E49" s="127"/>
      <c r="F49" s="127"/>
      <c r="G49" s="24" t="s">
        <v>43</v>
      </c>
      <c r="H49" s="128">
        <f>J49+S49</f>
        <v>850</v>
      </c>
      <c r="I49" s="128"/>
      <c r="J49" s="25">
        <f>K49+N49+O49+P49+Q49+R49</f>
        <v>850</v>
      </c>
      <c r="K49" s="25">
        <f>L49+M49</f>
        <v>850</v>
      </c>
      <c r="L49" s="25">
        <v>850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</row>
    <row r="50" spans="1:23" s="17" customFormat="1" ht="14.25" customHeight="1">
      <c r="A50" s="12"/>
      <c r="B50" s="122"/>
      <c r="C50" s="123"/>
      <c r="D50" s="126"/>
      <c r="E50" s="127"/>
      <c r="F50" s="127"/>
      <c r="G50" s="24" t="s">
        <v>44</v>
      </c>
      <c r="H50" s="128">
        <f>H47-H48+H49</f>
        <v>39800</v>
      </c>
      <c r="I50" s="128"/>
      <c r="J50" s="25">
        <f aca="true" t="shared" si="9" ref="J50:O50">J47-J48+J49</f>
        <v>39800</v>
      </c>
      <c r="K50" s="25">
        <f t="shared" si="9"/>
        <v>39800</v>
      </c>
      <c r="L50" s="25">
        <f t="shared" si="9"/>
        <v>4050</v>
      </c>
      <c r="M50" s="25">
        <f t="shared" si="9"/>
        <v>35750</v>
      </c>
      <c r="N50" s="25">
        <f t="shared" si="9"/>
        <v>0</v>
      </c>
      <c r="O50" s="25">
        <f t="shared" si="9"/>
        <v>0</v>
      </c>
      <c r="P50" s="25">
        <v>0</v>
      </c>
      <c r="Q50" s="25">
        <v>0</v>
      </c>
      <c r="R50" s="25">
        <v>0</v>
      </c>
      <c r="S50" s="25">
        <f>S47-S48+S49</f>
        <v>0</v>
      </c>
      <c r="T50" s="25">
        <f>T47-T48+T49</f>
        <v>0</v>
      </c>
      <c r="U50" s="25">
        <v>0</v>
      </c>
      <c r="V50" s="25">
        <v>0</v>
      </c>
      <c r="W50" s="25">
        <v>0</v>
      </c>
    </row>
    <row r="51" spans="1:23" ht="18" customHeight="1">
      <c r="A51" s="12"/>
      <c r="B51" s="154" t="s">
        <v>45</v>
      </c>
      <c r="C51" s="154"/>
      <c r="D51" s="154"/>
      <c r="E51" s="154"/>
      <c r="F51" s="154"/>
      <c r="G51" s="3" t="s">
        <v>40</v>
      </c>
      <c r="H51" s="155">
        <f>J51+S51</f>
        <v>45241753.989999995</v>
      </c>
      <c r="I51" s="156"/>
      <c r="J51" s="28">
        <f>K51+N51+O51+P51+R51</f>
        <v>29987061.29</v>
      </c>
      <c r="K51" s="28">
        <f>L51+M51</f>
        <v>23819606.65</v>
      </c>
      <c r="L51" s="28">
        <v>15120702.77</v>
      </c>
      <c r="M51" s="28">
        <v>8698903.88</v>
      </c>
      <c r="N51" s="28">
        <v>960790</v>
      </c>
      <c r="O51" s="28">
        <v>4121018</v>
      </c>
      <c r="P51" s="28">
        <v>94825.64</v>
      </c>
      <c r="Q51" s="28" t="s">
        <v>41</v>
      </c>
      <c r="R51" s="28">
        <v>990821</v>
      </c>
      <c r="S51" s="28">
        <v>15254692.7</v>
      </c>
      <c r="T51" s="28">
        <v>15226829.7</v>
      </c>
      <c r="U51" s="28">
        <v>9283892.52</v>
      </c>
      <c r="V51" s="28">
        <v>0</v>
      </c>
      <c r="W51" s="28">
        <v>27863</v>
      </c>
    </row>
    <row r="52" spans="1:23" ht="18" customHeight="1">
      <c r="A52" s="12"/>
      <c r="B52" s="154"/>
      <c r="C52" s="154"/>
      <c r="D52" s="154"/>
      <c r="E52" s="154"/>
      <c r="F52" s="154"/>
      <c r="G52" s="3" t="s">
        <v>42</v>
      </c>
      <c r="H52" s="157">
        <f>J52+S52</f>
        <v>90350</v>
      </c>
      <c r="I52" s="157"/>
      <c r="J52" s="28">
        <f>K52+N52+O52+P52+Q52+R52</f>
        <v>90350</v>
      </c>
      <c r="K52" s="28">
        <f>K44+K32+K12</f>
        <v>90350</v>
      </c>
      <c r="L52" s="28">
        <f>L12+L32</f>
        <v>84000</v>
      </c>
      <c r="M52" s="28">
        <f>M44+M32+M12</f>
        <v>6350</v>
      </c>
      <c r="N52" s="28">
        <f>N12+N32</f>
        <v>0</v>
      </c>
      <c r="O52" s="28">
        <f>O12+O32</f>
        <v>0</v>
      </c>
      <c r="P52" s="28" t="s">
        <v>41</v>
      </c>
      <c r="Q52" s="28" t="s">
        <v>41</v>
      </c>
      <c r="R52" s="28" t="s">
        <v>41</v>
      </c>
      <c r="S52" s="28">
        <f>T52+V52+W52</f>
        <v>0</v>
      </c>
      <c r="T52" s="28">
        <v>0</v>
      </c>
      <c r="U52" s="28">
        <v>0</v>
      </c>
      <c r="V52" s="28" t="s">
        <v>41</v>
      </c>
      <c r="W52" s="25">
        <v>0</v>
      </c>
    </row>
    <row r="53" spans="1:23" ht="17.25" customHeight="1">
      <c r="A53" s="12"/>
      <c r="B53" s="154"/>
      <c r="C53" s="154"/>
      <c r="D53" s="154"/>
      <c r="E53" s="154"/>
      <c r="F53" s="154"/>
      <c r="G53" s="3" t="s">
        <v>43</v>
      </c>
      <c r="H53" s="157">
        <f>J53+S53</f>
        <v>93713</v>
      </c>
      <c r="I53" s="157"/>
      <c r="J53" s="28">
        <f>K53+N53+O53+P53+Q53+R53</f>
        <v>93713</v>
      </c>
      <c r="K53" s="28">
        <f>K45+K33+K13</f>
        <v>93513</v>
      </c>
      <c r="L53" s="28">
        <f>L45+L33+L13</f>
        <v>6013</v>
      </c>
      <c r="M53" s="28">
        <f>M33+M13</f>
        <v>87500</v>
      </c>
      <c r="N53" s="28">
        <f>N33+N13</f>
        <v>0</v>
      </c>
      <c r="O53" s="28">
        <f>O33+O13</f>
        <v>200</v>
      </c>
      <c r="P53" s="28">
        <v>0</v>
      </c>
      <c r="Q53" s="28" t="s">
        <v>41</v>
      </c>
      <c r="R53" s="28">
        <v>0</v>
      </c>
      <c r="S53" s="28">
        <f>T53+V53+W53</f>
        <v>0</v>
      </c>
      <c r="T53" s="28">
        <v>0</v>
      </c>
      <c r="U53" s="28">
        <v>0</v>
      </c>
      <c r="V53" s="28" t="s">
        <v>41</v>
      </c>
      <c r="W53" s="25">
        <v>0</v>
      </c>
    </row>
    <row r="54" spans="1:23" s="19" customFormat="1" ht="19.5" customHeight="1">
      <c r="A54" s="18"/>
      <c r="B54" s="154"/>
      <c r="C54" s="154"/>
      <c r="D54" s="154"/>
      <c r="E54" s="154"/>
      <c r="F54" s="154"/>
      <c r="G54" s="4" t="s">
        <v>44</v>
      </c>
      <c r="H54" s="157">
        <f>H51-H52+H53</f>
        <v>45245116.989999995</v>
      </c>
      <c r="I54" s="157"/>
      <c r="J54" s="28">
        <f>J51-J52+J53</f>
        <v>29990424.29</v>
      </c>
      <c r="K54" s="28">
        <f>K51-K52+K53</f>
        <v>23822769.65</v>
      </c>
      <c r="L54" s="28">
        <f aca="true" t="shared" si="10" ref="L54:W54">L51-L52+L53</f>
        <v>15042715.77</v>
      </c>
      <c r="M54" s="28">
        <f t="shared" si="10"/>
        <v>8780053.88</v>
      </c>
      <c r="N54" s="28">
        <f t="shared" si="10"/>
        <v>960790</v>
      </c>
      <c r="O54" s="28">
        <f>O51-O52+O53</f>
        <v>4121218</v>
      </c>
      <c r="P54" s="28">
        <f t="shared" si="10"/>
        <v>94825.64</v>
      </c>
      <c r="Q54" s="28">
        <f t="shared" si="10"/>
        <v>0</v>
      </c>
      <c r="R54" s="28">
        <f t="shared" si="10"/>
        <v>990821</v>
      </c>
      <c r="S54" s="28">
        <f>S51-S52+S53</f>
        <v>15254692.7</v>
      </c>
      <c r="T54" s="28">
        <f>T51-T52+T53</f>
        <v>15226829.7</v>
      </c>
      <c r="U54" s="28">
        <f t="shared" si="10"/>
        <v>9283892.52</v>
      </c>
      <c r="V54" s="28">
        <f t="shared" si="10"/>
        <v>0</v>
      </c>
      <c r="W54" s="28">
        <f t="shared" si="10"/>
        <v>27863</v>
      </c>
    </row>
    <row r="55" spans="1:23" s="19" customFormat="1" ht="11.25" customHeight="1">
      <c r="A55" s="18"/>
      <c r="B55" s="20"/>
      <c r="C55" s="20"/>
      <c r="D55" s="20"/>
      <c r="E55" s="20"/>
      <c r="F55" s="20"/>
      <c r="G55" s="6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9" customFormat="1" ht="189" customHeight="1">
      <c r="A56" s="18"/>
      <c r="B56" s="158" t="s">
        <v>66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</row>
    <row r="57" spans="20:22" ht="24" customHeight="1">
      <c r="T57" s="153" t="s">
        <v>4</v>
      </c>
      <c r="U57" s="153"/>
      <c r="V57" s="153"/>
    </row>
    <row r="58" spans="20:22" ht="11.25" customHeight="1">
      <c r="T58" s="21"/>
      <c r="U58" s="21"/>
      <c r="V58" s="22"/>
    </row>
    <row r="59" spans="17:22" ht="19.5" customHeight="1">
      <c r="Q59" s="23"/>
      <c r="T59" s="153" t="s">
        <v>5</v>
      </c>
      <c r="U59" s="153"/>
      <c r="V59" s="153"/>
    </row>
  </sheetData>
  <sheetProtection/>
  <mergeCells count="108">
    <mergeCell ref="X31:X33"/>
    <mergeCell ref="C3:W3"/>
    <mergeCell ref="B23:C26"/>
    <mergeCell ref="H41:I41"/>
    <mergeCell ref="H42:I42"/>
    <mergeCell ref="B43:C46"/>
    <mergeCell ref="D43:D46"/>
    <mergeCell ref="E43:F46"/>
    <mergeCell ref="H43:I43"/>
    <mergeCell ref="H44:I44"/>
    <mergeCell ref="E19:F22"/>
    <mergeCell ref="H19:I19"/>
    <mergeCell ref="H20:I20"/>
    <mergeCell ref="H21:I21"/>
    <mergeCell ref="H22:I22"/>
    <mergeCell ref="D23:D26"/>
    <mergeCell ref="E23:F26"/>
    <mergeCell ref="H23:I23"/>
    <mergeCell ref="H24:I24"/>
    <mergeCell ref="H25:I25"/>
    <mergeCell ref="N7:N9"/>
    <mergeCell ref="H33:I33"/>
    <mergeCell ref="H34:I34"/>
    <mergeCell ref="A1:W1"/>
    <mergeCell ref="B2:W2"/>
    <mergeCell ref="A3:B3"/>
    <mergeCell ref="B31:C34"/>
    <mergeCell ref="D31:D34"/>
    <mergeCell ref="E31:F34"/>
    <mergeCell ref="U8:U9"/>
    <mergeCell ref="R7:R9"/>
    <mergeCell ref="T5:W5"/>
    <mergeCell ref="U6:U7"/>
    <mergeCell ref="S5:S9"/>
    <mergeCell ref="T6:T9"/>
    <mergeCell ref="O7:O9"/>
    <mergeCell ref="P7:P9"/>
    <mergeCell ref="Q7:Q9"/>
    <mergeCell ref="V6:V9"/>
    <mergeCell ref="K5:R6"/>
    <mergeCell ref="H4:I9"/>
    <mergeCell ref="H31:I31"/>
    <mergeCell ref="B10:C10"/>
    <mergeCell ref="H12:I12"/>
    <mergeCell ref="H13:I13"/>
    <mergeCell ref="H14:I14"/>
    <mergeCell ref="D15:D18"/>
    <mergeCell ref="H11:I11"/>
    <mergeCell ref="B19:C22"/>
    <mergeCell ref="D19:D22"/>
    <mergeCell ref="E10:G10"/>
    <mergeCell ref="B4:C9"/>
    <mergeCell ref="D4:D9"/>
    <mergeCell ref="K7:K9"/>
    <mergeCell ref="J4:W4"/>
    <mergeCell ref="J5:J9"/>
    <mergeCell ref="W6:W9"/>
    <mergeCell ref="H10:I10"/>
    <mergeCell ref="L7:M8"/>
    <mergeCell ref="E4:G9"/>
    <mergeCell ref="B51:F54"/>
    <mergeCell ref="H51:I51"/>
    <mergeCell ref="H52:I52"/>
    <mergeCell ref="H53:I53"/>
    <mergeCell ref="H54:I54"/>
    <mergeCell ref="B56:W56"/>
    <mergeCell ref="H17:I17"/>
    <mergeCell ref="H18:I18"/>
    <mergeCell ref="H32:I32"/>
    <mergeCell ref="H27:I27"/>
    <mergeCell ref="T57:V57"/>
    <mergeCell ref="T59:V59"/>
    <mergeCell ref="H26:I26"/>
    <mergeCell ref="B15:C18"/>
    <mergeCell ref="B35:C38"/>
    <mergeCell ref="X11:X13"/>
    <mergeCell ref="B11:C14"/>
    <mergeCell ref="E11:F14"/>
    <mergeCell ref="D11:D14"/>
    <mergeCell ref="B27:C30"/>
    <mergeCell ref="E15:F18"/>
    <mergeCell ref="H15:I15"/>
    <mergeCell ref="H16:I16"/>
    <mergeCell ref="D35:D38"/>
    <mergeCell ref="E35:F38"/>
    <mergeCell ref="H35:I35"/>
    <mergeCell ref="H36:I36"/>
    <mergeCell ref="H37:I37"/>
    <mergeCell ref="H38:I38"/>
    <mergeCell ref="H28:I28"/>
    <mergeCell ref="H29:I29"/>
    <mergeCell ref="H30:I30"/>
    <mergeCell ref="D27:D30"/>
    <mergeCell ref="E27:F30"/>
    <mergeCell ref="B39:C42"/>
    <mergeCell ref="D39:D42"/>
    <mergeCell ref="E39:F42"/>
    <mergeCell ref="H39:I39"/>
    <mergeCell ref="H40:I40"/>
    <mergeCell ref="H45:I45"/>
    <mergeCell ref="H46:I46"/>
    <mergeCell ref="B47:C50"/>
    <mergeCell ref="D47:D50"/>
    <mergeCell ref="E47:F50"/>
    <mergeCell ref="H47:I47"/>
    <mergeCell ref="H48:I48"/>
    <mergeCell ref="H49:I49"/>
    <mergeCell ref="H50:I50"/>
  </mergeCells>
  <printOptions/>
  <pageMargins left="0.32" right="0.17" top="0.4" bottom="0.43" header="0.17" footer="0.16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9.140625" style="29" customWidth="1"/>
    <col min="2" max="2" width="11.28125" style="29" customWidth="1"/>
    <col min="3" max="3" width="61.00390625" style="29" customWidth="1"/>
    <col min="4" max="4" width="15.8515625" style="29" customWidth="1"/>
    <col min="5" max="5" width="15.421875" style="29" customWidth="1"/>
    <col min="6" max="6" width="15.7109375" style="29" customWidth="1"/>
    <col min="7" max="7" width="13.8515625" style="0" customWidth="1"/>
  </cols>
  <sheetData>
    <row r="1" spans="3:25" ht="15.75" customHeight="1">
      <c r="C1" s="187" t="s">
        <v>108</v>
      </c>
      <c r="D1" s="187"/>
      <c r="E1" s="187"/>
      <c r="F1" s="187"/>
      <c r="G1" s="187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3:24" ht="18" customHeight="1">
      <c r="C2" s="188" t="s">
        <v>109</v>
      </c>
      <c r="D2" s="188"/>
      <c r="E2" s="188"/>
      <c r="F2" s="188"/>
      <c r="G2" s="18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7" ht="39.75" customHeight="1">
      <c r="A3" s="189" t="s">
        <v>67</v>
      </c>
      <c r="B3" s="189"/>
      <c r="C3" s="189"/>
      <c r="D3" s="189"/>
      <c r="E3" s="189"/>
      <c r="F3" s="189"/>
      <c r="G3" s="189"/>
    </row>
    <row r="4" ht="7.5" customHeight="1">
      <c r="G4" s="32"/>
    </row>
    <row r="5" spans="1:7" s="34" customFormat="1" ht="15" customHeight="1">
      <c r="A5" s="190" t="s">
        <v>0</v>
      </c>
      <c r="B5" s="191" t="s">
        <v>3</v>
      </c>
      <c r="C5" s="191" t="s">
        <v>68</v>
      </c>
      <c r="D5" s="193" t="s">
        <v>69</v>
      </c>
      <c r="E5" s="193" t="s">
        <v>70</v>
      </c>
      <c r="F5" s="193" t="s">
        <v>10</v>
      </c>
      <c r="G5" s="193"/>
    </row>
    <row r="6" spans="1:7" s="34" customFormat="1" ht="36" customHeight="1">
      <c r="A6" s="190"/>
      <c r="B6" s="192"/>
      <c r="C6" s="192"/>
      <c r="D6" s="190"/>
      <c r="E6" s="193"/>
      <c r="F6" s="33" t="s">
        <v>71</v>
      </c>
      <c r="G6" s="33" t="s">
        <v>72</v>
      </c>
    </row>
    <row r="7" spans="1:7" s="36" customFormat="1" ht="15" customHeight="1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s="41" customFormat="1" ht="21" customHeight="1">
      <c r="A8" s="37" t="s">
        <v>73</v>
      </c>
      <c r="B8" s="37"/>
      <c r="C8" s="38" t="s">
        <v>74</v>
      </c>
      <c r="D8" s="39">
        <f>D9</f>
        <v>56768.43</v>
      </c>
      <c r="E8" s="39">
        <f>E9</f>
        <v>56768.43</v>
      </c>
      <c r="F8" s="39">
        <f>E8</f>
        <v>56768.43</v>
      </c>
      <c r="G8" s="40">
        <v>0</v>
      </c>
    </row>
    <row r="9" spans="1:7" ht="19.5" customHeight="1">
      <c r="A9" s="42"/>
      <c r="B9" s="42" t="s">
        <v>75</v>
      </c>
      <c r="C9" s="43" t="s">
        <v>62</v>
      </c>
      <c r="D9" s="44">
        <v>56768.43</v>
      </c>
      <c r="E9" s="44">
        <v>56768.43</v>
      </c>
      <c r="F9" s="44">
        <v>56768.43</v>
      </c>
      <c r="G9" s="45">
        <v>0</v>
      </c>
    </row>
    <row r="10" spans="1:7" s="41" customFormat="1" ht="18" customHeight="1">
      <c r="A10" s="37">
        <v>750</v>
      </c>
      <c r="B10" s="37"/>
      <c r="C10" s="38" t="s">
        <v>76</v>
      </c>
      <c r="D10" s="39">
        <f>D11+D12</f>
        <v>105482</v>
      </c>
      <c r="E10" s="39">
        <f>E11+E12</f>
        <v>105482</v>
      </c>
      <c r="F10" s="39">
        <f>F11+F12</f>
        <v>105482</v>
      </c>
      <c r="G10" s="40">
        <v>0</v>
      </c>
    </row>
    <row r="11" spans="1:7" ht="17.25" customHeight="1">
      <c r="A11" s="42"/>
      <c r="B11" s="42">
        <v>75011</v>
      </c>
      <c r="C11" s="43" t="s">
        <v>77</v>
      </c>
      <c r="D11" s="44">
        <v>79083</v>
      </c>
      <c r="E11" s="44">
        <v>79083</v>
      </c>
      <c r="F11" s="44">
        <f>E11</f>
        <v>79083</v>
      </c>
      <c r="G11" s="45">
        <v>0</v>
      </c>
    </row>
    <row r="12" spans="1:7" ht="18" customHeight="1">
      <c r="A12" s="42"/>
      <c r="B12" s="42">
        <v>75056</v>
      </c>
      <c r="C12" s="43" t="s">
        <v>78</v>
      </c>
      <c r="D12" s="44">
        <v>26399</v>
      </c>
      <c r="E12" s="44">
        <v>26399</v>
      </c>
      <c r="F12" s="44">
        <f>E12</f>
        <v>26399</v>
      </c>
      <c r="G12" s="45">
        <v>0</v>
      </c>
    </row>
    <row r="13" spans="1:7" s="41" customFormat="1" ht="30" customHeight="1">
      <c r="A13" s="37">
        <v>751</v>
      </c>
      <c r="B13" s="37"/>
      <c r="C13" s="38" t="s">
        <v>79</v>
      </c>
      <c r="D13" s="39">
        <f>D14+D15</f>
        <v>19229</v>
      </c>
      <c r="E13" s="39">
        <f>E14+E15</f>
        <v>19229</v>
      </c>
      <c r="F13" s="39">
        <f>F14+F15</f>
        <v>19229</v>
      </c>
      <c r="G13" s="46">
        <v>0</v>
      </c>
    </row>
    <row r="14" spans="1:7" ht="27.75" customHeight="1">
      <c r="A14" s="42"/>
      <c r="B14" s="42">
        <v>75101</v>
      </c>
      <c r="C14" s="43" t="s">
        <v>80</v>
      </c>
      <c r="D14" s="44">
        <v>1800</v>
      </c>
      <c r="E14" s="44">
        <v>1800</v>
      </c>
      <c r="F14" s="44">
        <f>E14</f>
        <v>1800</v>
      </c>
      <c r="G14" s="45">
        <v>0</v>
      </c>
    </row>
    <row r="15" spans="1:7" ht="15.75" customHeight="1">
      <c r="A15" s="42"/>
      <c r="B15" s="42">
        <v>75108</v>
      </c>
      <c r="C15" s="43" t="s">
        <v>81</v>
      </c>
      <c r="D15" s="44">
        <v>17429</v>
      </c>
      <c r="E15" s="44">
        <v>17429</v>
      </c>
      <c r="F15" s="44">
        <v>17429</v>
      </c>
      <c r="G15" s="45"/>
    </row>
    <row r="16" spans="1:7" s="41" customFormat="1" ht="16.5" customHeight="1">
      <c r="A16" s="37">
        <v>754</v>
      </c>
      <c r="B16" s="47"/>
      <c r="C16" s="38" t="s">
        <v>82</v>
      </c>
      <c r="D16" s="48">
        <f>D17</f>
        <v>300</v>
      </c>
      <c r="E16" s="48">
        <f>E17</f>
        <v>300</v>
      </c>
      <c r="F16" s="48">
        <f>F17</f>
        <v>300</v>
      </c>
      <c r="G16" s="46">
        <v>0</v>
      </c>
    </row>
    <row r="17" spans="1:7" ht="18" customHeight="1">
      <c r="A17" s="49"/>
      <c r="B17" s="42">
        <v>75414</v>
      </c>
      <c r="C17" s="43" t="s">
        <v>83</v>
      </c>
      <c r="D17" s="50">
        <v>300</v>
      </c>
      <c r="E17" s="50">
        <v>300</v>
      </c>
      <c r="F17" s="50">
        <f>E17</f>
        <v>300</v>
      </c>
      <c r="G17" s="45"/>
    </row>
    <row r="18" spans="1:7" s="41" customFormat="1" ht="16.5" customHeight="1">
      <c r="A18" s="37">
        <v>852</v>
      </c>
      <c r="B18" s="37"/>
      <c r="C18" s="38" t="s">
        <v>46</v>
      </c>
      <c r="D18" s="39">
        <f>D19+D20+D21+D22</f>
        <v>2792280</v>
      </c>
      <c r="E18" s="39">
        <f>E19+E20+E21+E22</f>
        <v>2792280</v>
      </c>
      <c r="F18" s="39">
        <f>F19+F20+F21+F22</f>
        <v>2792280</v>
      </c>
      <c r="G18" s="46">
        <v>0</v>
      </c>
    </row>
    <row r="19" spans="1:7" ht="42" customHeight="1">
      <c r="A19" s="42"/>
      <c r="B19" s="42">
        <v>85212</v>
      </c>
      <c r="C19" s="43" t="s">
        <v>84</v>
      </c>
      <c r="D19" s="44">
        <v>2671496</v>
      </c>
      <c r="E19" s="44">
        <v>2671496</v>
      </c>
      <c r="F19" s="44">
        <v>2671496</v>
      </c>
      <c r="G19" s="45">
        <v>0</v>
      </c>
    </row>
    <row r="20" spans="1:7" ht="30.75" customHeight="1">
      <c r="A20" s="42"/>
      <c r="B20" s="42">
        <v>85213</v>
      </c>
      <c r="C20" s="43" t="s">
        <v>85</v>
      </c>
      <c r="D20" s="44">
        <v>12682</v>
      </c>
      <c r="E20" s="44">
        <v>12682</v>
      </c>
      <c r="F20" s="44">
        <v>12682</v>
      </c>
      <c r="G20" s="45">
        <v>0</v>
      </c>
    </row>
    <row r="21" spans="1:7" ht="20.25" customHeight="1">
      <c r="A21" s="42"/>
      <c r="B21" s="42">
        <v>85228</v>
      </c>
      <c r="C21" s="43" t="s">
        <v>86</v>
      </c>
      <c r="D21" s="51">
        <v>105102</v>
      </c>
      <c r="E21" s="51">
        <v>105102</v>
      </c>
      <c r="F21" s="51">
        <v>105102</v>
      </c>
      <c r="G21" s="52">
        <v>0</v>
      </c>
    </row>
    <row r="22" spans="1:7" ht="20.25" customHeight="1">
      <c r="A22" s="42"/>
      <c r="B22" s="42">
        <v>85295</v>
      </c>
      <c r="C22" s="43" t="s">
        <v>62</v>
      </c>
      <c r="D22" s="53">
        <v>3000</v>
      </c>
      <c r="E22" s="53">
        <v>3000</v>
      </c>
      <c r="F22" s="53">
        <v>3000</v>
      </c>
      <c r="G22" s="52"/>
    </row>
    <row r="23" spans="1:7" s="56" customFormat="1" ht="21.75" customHeight="1">
      <c r="A23" s="185" t="s">
        <v>87</v>
      </c>
      <c r="B23" s="185"/>
      <c r="C23" s="185"/>
      <c r="D23" s="54">
        <f>D8+D10+D13+D16+D18</f>
        <v>2974059.43</v>
      </c>
      <c r="E23" s="54">
        <f>E8+E10+E13+E16+E18</f>
        <v>2974059.43</v>
      </c>
      <c r="F23" s="54">
        <f>F8+F10+F13+F16+F18</f>
        <v>2974059.43</v>
      </c>
      <c r="G23" s="55">
        <v>0</v>
      </c>
    </row>
    <row r="24" ht="8.25" customHeight="1"/>
    <row r="25" spans="1:7" ht="15" customHeight="1">
      <c r="A25" s="57"/>
      <c r="E25" s="186" t="s">
        <v>4</v>
      </c>
      <c r="F25" s="186"/>
      <c r="G25" s="186"/>
    </row>
    <row r="27" spans="5:7" ht="17.25" customHeight="1">
      <c r="E27" s="186" t="s">
        <v>5</v>
      </c>
      <c r="F27" s="186"/>
      <c r="G27" s="186"/>
    </row>
  </sheetData>
  <sheetProtection/>
  <mergeCells count="12">
    <mergeCell ref="E5:E6"/>
    <mergeCell ref="F5:G5"/>
    <mergeCell ref="A23:C23"/>
    <mergeCell ref="E25:G25"/>
    <mergeCell ref="E27:G27"/>
    <mergeCell ref="C1:G1"/>
    <mergeCell ref="C2:G2"/>
    <mergeCell ref="A3:G3"/>
    <mergeCell ref="A5:A6"/>
    <mergeCell ref="B5:B6"/>
    <mergeCell ref="C5:C6"/>
    <mergeCell ref="D5:D6"/>
  </mergeCells>
  <printOptions/>
  <pageMargins left="0.43" right="0.27" top="0.41" bottom="0.28" header="0.19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2011-12-30T10:22:48Z</cp:lastPrinted>
  <dcterms:created xsi:type="dcterms:W3CDTF">2009-10-15T10:17:39Z</dcterms:created>
  <dcterms:modified xsi:type="dcterms:W3CDTF">2011-12-30T10:40:21Z</dcterms:modified>
  <cp:category/>
  <cp:version/>
  <cp:contentType/>
  <cp:contentStatus/>
</cp:coreProperties>
</file>