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Plan wydatków" sheetId="1" r:id="rId1"/>
    <sheet name="Doch i wyd. zlecone" sheetId="2" r:id="rId2"/>
  </sheets>
  <definedNames>
    <definedName name="_xlnm.Print_Area" localSheetId="0">'Plan wydatków'!$A$1:$W$43</definedName>
  </definedNames>
  <calcPr fullCalcOnLoad="1"/>
</workbook>
</file>

<file path=xl/sharedStrings.xml><?xml version="1.0" encoding="utf-8"?>
<sst xmlns="http://schemas.openxmlformats.org/spreadsheetml/2006/main" count="117" uniqueCount="82">
  <si>
    <t>Dział</t>
  </si>
  <si>
    <t>dotacje</t>
  </si>
  <si>
    <t>w tym:</t>
  </si>
  <si>
    <t>Rozdział</t>
  </si>
  <si>
    <t>Wójt Gminy</t>
  </si>
  <si>
    <t>Maciej Śliwerski</t>
  </si>
  <si>
    <t>Wydatki</t>
  </si>
  <si>
    <t>Plan</t>
  </si>
  <si>
    <t>Z tego</t>
  </si>
  <si>
    <t>Wydatki 
bieżące</t>
  </si>
  <si>
    <t>z tego:</t>
  </si>
  <si>
    <t>Wydatki 
majątkowe</t>
  </si>
  <si>
    <t>inwestycje i zakupy inwestycyjne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</si>
  <si>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</si>
  <si>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</si>
  <si>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</si>
  <si>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</si>
  <si>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</si>
  <si>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</si>
  <si>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</si>
  <si>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</si>
  <si>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</si>
  <si>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</si>
  <si>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</si>
  <si>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</si>
  <si>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</si>
  <si>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</si>
  <si>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</si>
  <si>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</si>
  <si>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</si>
  <si>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</si>
  <si>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</si>
  <si>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</si>
  <si>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</si>
  <si>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</si>
  <si>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</si>
  <si>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</si>
  <si>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</si>
  <si>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</si>
  <si>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</si>
  <si>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przed zmianą</t>
  </si>
  <si>
    <t>0,00</t>
  </si>
  <si>
    <t>zmniejszenie</t>
  </si>
  <si>
    <t>zwiększenie</t>
  </si>
  <si>
    <t>po zmianach</t>
  </si>
  <si>
    <t>Wydatki razem:</t>
  </si>
  <si>
    <t>Treść</t>
  </si>
  <si>
    <t>852</t>
  </si>
  <si>
    <t>Pomoc społeczna</t>
  </si>
  <si>
    <t>85212</t>
  </si>
  <si>
    <t>Świadczenia rodzinne, świadczenia z funduszu alimentacyjnego oraz składki na ubezpieczenia emerytalne i rentowe z ubezpieczenia społecznego</t>
  </si>
  <si>
    <t>801</t>
  </si>
  <si>
    <t>Oświata i wychowanie</t>
  </si>
  <si>
    <t>80101</t>
  </si>
  <si>
    <t>Szkoły podstawowe</t>
  </si>
  <si>
    <t xml:space="preserve">                                                                                                                                                      z dnia 28 grudnia 2012r  zmieniającego uchwałę budżetową na rok 2012</t>
  </si>
  <si>
    <t>80110</t>
  </si>
  <si>
    <t>Gimnazja</t>
  </si>
  <si>
    <r>
      <rPr>
        <b/>
        <sz val="11"/>
        <rFont val="Arial CE"/>
        <family val="0"/>
      </rPr>
      <t xml:space="preserve"> Uzasadnienie:</t>
    </r>
    <r>
      <rPr>
        <sz val="11"/>
        <rFont val="Arial CE"/>
        <family val="0"/>
      </rPr>
      <t xml:space="preserve">
W planie wydatków   Gminy  wprowadza się następujące zmiany: 
1) </t>
    </r>
    <r>
      <rPr>
        <u val="single"/>
        <sz val="11"/>
        <rFont val="Arial CE"/>
        <family val="0"/>
      </rPr>
      <t>dział 801 - Oświata i wychowanie</t>
    </r>
    <r>
      <rPr>
        <sz val="11"/>
        <rFont val="Arial CE"/>
        <family val="0"/>
      </rPr>
      <t xml:space="preserve"> - pomiędzy rozdziałami i paragrafami przenosi się kwotę 47.300 zł  z przeznaczeniem na zakup sprzętu sportowego na halę sportową oraz środków czystości,
2) </t>
    </r>
    <r>
      <rPr>
        <u val="single"/>
        <sz val="11"/>
        <rFont val="Arial CE"/>
        <family val="0"/>
      </rPr>
      <t>dział 852 - Pomoc społeczna</t>
    </r>
    <r>
      <rPr>
        <sz val="11"/>
        <rFont val="Arial CE"/>
        <family val="0"/>
      </rPr>
      <t xml:space="preserve"> - na wniosek kierownika GOPS pomiędzy paragrafami przenosi się kwotę 1.000 zł (ze względu na niedobór środków) z przeznaczeniem na wypłatę świadczeń rodzinnych (wydatki zlecone).
</t>
    </r>
  </si>
  <si>
    <t xml:space="preserve">                                                                       Zał Nr 1 do Zarządzenia Nr  95/2012 Wójta Gminy Jaktorów</t>
  </si>
  <si>
    <t>Dochody i wydatki związane z realizacją zadań z zakresu administracji rządowej i innych zleconych odrębnymi ustawami 
w 2012r</t>
  </si>
  <si>
    <t>Nazwa zadania</t>
  </si>
  <si>
    <t>Dotacje
ogółem</t>
  </si>
  <si>
    <t xml:space="preserve">Wydatki
ogółem
</t>
  </si>
  <si>
    <t>wydatki bieżące</t>
  </si>
  <si>
    <t>wydatki majątkowe</t>
  </si>
  <si>
    <t>010</t>
  </si>
  <si>
    <t>Rolnictwo i łowiectwo</t>
  </si>
  <si>
    <t>01095</t>
  </si>
  <si>
    <t>Pozostała działalność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</si>
  <si>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</si>
  <si>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</si>
  <si>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</si>
  <si>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</si>
  <si>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</si>
  <si>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Obrona cywilna</t>
  </si>
  <si>
    <t>Świadczenia rodzinne, z świadczenie z funduszu  alimentacyjnego oraz składki na ubezpieczenia emerytalne i rentowe z ubezpieczenia społecznego</t>
  </si>
  <si>
    <t>Składki na ubezpieczenia zdrowotne opłacane za osoby pobierające niektóre świadczenia z pomocy społecznej</t>
  </si>
  <si>
    <t>Usługi opiekuńcze i specjalistyczne usługi opiekuńcze</t>
  </si>
  <si>
    <t>Ogółem</t>
  </si>
  <si>
    <t>Zał nr 2 do Zarządzenia Nr 95/2012 Wójta Gminy Jaktorów</t>
  </si>
  <si>
    <t>z dnia  28 grudnia 2012r  zmieniającego uchwałę budżetową na rok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</si>
</sst>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[$-415]d\ mmmm\ yyyy"/>
    <numFmt numFmtId="170" formatCode="00\-000"/>
    <numFmt numFmtId="171" formatCode="0.0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 CE"/>
      <family val="0"/>
    </font>
    <font>
      <u val="single"/>
      <sz val="11"/>
      <name val="Arial CE"/>
      <family val="0"/>
    </font>
    <font>
      <sz val="7"/>
      <name val="Arial"/>
      <family val="0"/>
    </font>
    <font>
      <b/>
      <u val="single"/>
      <sz val="11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i/>
      <sz val="11"/>
      <name val="Arial"/>
      <family val="2"/>
    </font>
    <font>
      <b/>
      <i/>
      <sz val="11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/>
      <protection locked="0"/>
    </xf>
    <xf numFmtId="0" fontId="0" fillId="33" borderId="0" xfId="0" applyNumberFormat="1" applyFont="1" applyFill="1" applyBorder="1" applyAlignment="1" applyProtection="1">
      <alignment horizontal="left"/>
      <protection locked="0"/>
    </xf>
    <xf numFmtId="0" fontId="5" fillId="33" borderId="0" xfId="0" applyNumberFormat="1" applyFont="1" applyFill="1" applyBorder="1" applyAlignment="1" applyProtection="1">
      <alignment horizontal="left"/>
      <protection locked="0"/>
    </xf>
    <xf numFmtId="0" fontId="1" fillId="33" borderId="0" xfId="0" applyNumberFormat="1" applyFont="1" applyFill="1" applyBorder="1" applyAlignment="1" applyProtection="1">
      <alignment horizontal="left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4" fontId="0" fillId="33" borderId="0" xfId="0" applyNumberFormat="1" applyFont="1" applyFill="1" applyBorder="1" applyAlignment="1" applyProtection="1">
      <alignment horizontal="left"/>
      <protection locked="0"/>
    </xf>
    <xf numFmtId="0" fontId="8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6" fillId="33" borderId="10" xfId="0" applyNumberFormat="1" applyFont="1" applyFill="1" applyBorder="1" applyAlignment="1" applyProtection="1">
      <alignment horizont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/>
    </xf>
    <xf numFmtId="0" fontId="6" fillId="0" borderId="0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4" fontId="21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horizontal="center"/>
    </xf>
    <xf numFmtId="4" fontId="10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/>
    </xf>
    <xf numFmtId="4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 vertical="center"/>
    </xf>
    <xf numFmtId="4" fontId="9" fillId="0" borderId="13" xfId="0" applyNumberFormat="1" applyFont="1" applyBorder="1" applyAlignment="1">
      <alignment/>
    </xf>
    <xf numFmtId="4" fontId="22" fillId="0" borderId="13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49" fontId="15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0" xfId="0" applyNumberFormat="1" applyFont="1" applyFill="1" applyBorder="1" applyAlignment="1" applyProtection="1">
      <alignment horizontal="right"/>
      <protection locked="0"/>
    </xf>
    <xf numFmtId="49" fontId="10" fillId="33" borderId="0" xfId="0" applyNumberFormat="1" applyFont="1" applyFill="1" applyBorder="1" applyAlignment="1" applyProtection="1">
      <alignment horizontal="right" wrapText="1"/>
      <protection locked="0"/>
    </xf>
    <xf numFmtId="0" fontId="7" fillId="33" borderId="0" xfId="0" applyNumberFormat="1" applyFont="1" applyFill="1" applyBorder="1" applyAlignment="1" applyProtection="1">
      <alignment horizontal="left"/>
      <protection locked="0"/>
    </xf>
    <xf numFmtId="0" fontId="7" fillId="33" borderId="22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 horizontal="center" vertical="center"/>
    </xf>
    <xf numFmtId="49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112" zoomScaleNormal="112" zoomScalePageLayoutView="0" workbookViewId="0" topLeftCell="A19">
      <selection activeCell="U36" sqref="U36"/>
    </sheetView>
  </sheetViews>
  <sheetFormatPr defaultColWidth="9.140625" defaultRowHeight="12.75"/>
  <cols>
    <col min="1" max="1" width="1.28515625" style="4" customWidth="1"/>
    <col min="2" max="2" width="2.140625" style="4" customWidth="1"/>
    <col min="3" max="3" width="2.28125" style="4" customWidth="1"/>
    <col min="4" max="4" width="7.00390625" style="4" customWidth="1"/>
    <col min="5" max="5" width="4.8515625" style="4" customWidth="1"/>
    <col min="6" max="6" width="11.00390625" style="4" customWidth="1"/>
    <col min="7" max="7" width="10.8515625" style="4" customWidth="1"/>
    <col min="8" max="8" width="7.140625" style="4" customWidth="1"/>
    <col min="9" max="9" width="4.140625" style="4" customWidth="1"/>
    <col min="10" max="10" width="11.421875" style="4" customWidth="1"/>
    <col min="11" max="12" width="11.57421875" style="4" customWidth="1"/>
    <col min="13" max="13" width="11.421875" style="4" customWidth="1"/>
    <col min="14" max="15" width="10.57421875" style="4" customWidth="1"/>
    <col min="16" max="16" width="8.8515625" style="4" customWidth="1"/>
    <col min="17" max="17" width="6.00390625" style="4" customWidth="1"/>
    <col min="18" max="18" width="10.140625" style="4" customWidth="1"/>
    <col min="19" max="19" width="11.7109375" style="4" customWidth="1"/>
    <col min="20" max="20" width="11.140625" style="4" customWidth="1"/>
    <col min="21" max="21" width="10.57421875" style="4" customWidth="1"/>
    <col min="22" max="22" width="6.7109375" style="4" customWidth="1"/>
    <col min="23" max="23" width="10.57421875" style="4" customWidth="1"/>
    <col min="24" max="16384" width="9.140625" style="4" customWidth="1"/>
  </cols>
  <sheetData>
    <row r="1" spans="1:23" s="3" customFormat="1" ht="15" customHeight="1">
      <c r="A1" s="81" t="s">
        <v>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s="3" customFormat="1" ht="13.5" customHeight="1">
      <c r="A2" s="15"/>
      <c r="B2" s="82" t="s">
        <v>55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3" customFormat="1" ht="13.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s="3" customFormat="1" ht="2.2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3" customFormat="1" ht="6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s="3" customFormat="1" ht="6" customHeight="1" hidden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19.5" customHeight="1">
      <c r="A7" s="83"/>
      <c r="B7" s="83"/>
      <c r="C7" s="84" t="s">
        <v>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2:23" ht="10.5" customHeight="1">
      <c r="B8" s="85" t="s">
        <v>0</v>
      </c>
      <c r="C8" s="85"/>
      <c r="D8" s="85" t="s">
        <v>3</v>
      </c>
      <c r="E8" s="85" t="s">
        <v>46</v>
      </c>
      <c r="F8" s="85"/>
      <c r="G8" s="85"/>
      <c r="H8" s="85" t="s">
        <v>7</v>
      </c>
      <c r="I8" s="86"/>
      <c r="J8" s="85" t="s">
        <v>8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2:23" ht="9.75" customHeight="1">
      <c r="B9" s="85"/>
      <c r="C9" s="85"/>
      <c r="D9" s="85"/>
      <c r="E9" s="85"/>
      <c r="F9" s="85"/>
      <c r="G9" s="85"/>
      <c r="H9" s="86"/>
      <c r="I9" s="86"/>
      <c r="J9" s="85" t="s">
        <v>9</v>
      </c>
      <c r="K9" s="85" t="s">
        <v>10</v>
      </c>
      <c r="L9" s="85"/>
      <c r="M9" s="85"/>
      <c r="N9" s="85"/>
      <c r="O9" s="85"/>
      <c r="P9" s="85"/>
      <c r="Q9" s="85"/>
      <c r="R9" s="85"/>
      <c r="S9" s="85" t="s">
        <v>11</v>
      </c>
      <c r="T9" s="85" t="s">
        <v>10</v>
      </c>
      <c r="U9" s="85"/>
      <c r="V9" s="85"/>
      <c r="W9" s="85"/>
    </row>
    <row r="10" spans="2:23" ht="6" customHeight="1">
      <c r="B10" s="85"/>
      <c r="C10" s="85"/>
      <c r="D10" s="85"/>
      <c r="E10" s="85"/>
      <c r="F10" s="85"/>
      <c r="G10" s="85"/>
      <c r="H10" s="86"/>
      <c r="I10" s="86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 t="s">
        <v>12</v>
      </c>
      <c r="U10" s="85" t="s">
        <v>2</v>
      </c>
      <c r="V10" s="85" t="s">
        <v>13</v>
      </c>
      <c r="W10" s="85" t="s">
        <v>1</v>
      </c>
    </row>
    <row r="11" spans="2:23" ht="6" customHeight="1">
      <c r="B11" s="85"/>
      <c r="C11" s="85"/>
      <c r="D11" s="85"/>
      <c r="E11" s="85"/>
      <c r="F11" s="85"/>
      <c r="G11" s="85"/>
      <c r="H11" s="86"/>
      <c r="I11" s="86"/>
      <c r="J11" s="85"/>
      <c r="K11" s="85" t="s">
        <v>14</v>
      </c>
      <c r="L11" s="85" t="s">
        <v>10</v>
      </c>
      <c r="M11" s="85"/>
      <c r="N11" s="85" t="s">
        <v>15</v>
      </c>
      <c r="O11" s="85" t="s">
        <v>16</v>
      </c>
      <c r="P11" s="85" t="s">
        <v>17</v>
      </c>
      <c r="Q11" s="85" t="s">
        <v>18</v>
      </c>
      <c r="R11" s="85" t="s">
        <v>19</v>
      </c>
      <c r="S11" s="85"/>
      <c r="T11" s="85"/>
      <c r="U11" s="85"/>
      <c r="V11" s="85"/>
      <c r="W11" s="85"/>
    </row>
    <row r="12" spans="2:23" ht="11.25" customHeight="1">
      <c r="B12" s="85"/>
      <c r="C12" s="85"/>
      <c r="D12" s="85"/>
      <c r="E12" s="85"/>
      <c r="F12" s="85"/>
      <c r="G12" s="85"/>
      <c r="H12" s="86"/>
      <c r="I12" s="86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 t="s">
        <v>20</v>
      </c>
      <c r="V12" s="85"/>
      <c r="W12" s="85"/>
    </row>
    <row r="13" spans="2:23" ht="110.25" customHeight="1">
      <c r="B13" s="85"/>
      <c r="C13" s="85"/>
      <c r="D13" s="85"/>
      <c r="E13" s="85"/>
      <c r="F13" s="85"/>
      <c r="G13" s="85"/>
      <c r="H13" s="86"/>
      <c r="I13" s="86"/>
      <c r="J13" s="85"/>
      <c r="K13" s="85"/>
      <c r="L13" s="20" t="s">
        <v>21</v>
      </c>
      <c r="M13" s="20" t="s">
        <v>22</v>
      </c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2:23" ht="17.25" customHeight="1">
      <c r="B14" s="85" t="s">
        <v>23</v>
      </c>
      <c r="C14" s="85"/>
      <c r="D14" s="17" t="s">
        <v>24</v>
      </c>
      <c r="E14" s="85" t="s">
        <v>25</v>
      </c>
      <c r="F14" s="85"/>
      <c r="G14" s="85"/>
      <c r="H14" s="85" t="s">
        <v>26</v>
      </c>
      <c r="I14" s="86"/>
      <c r="J14" s="20" t="s">
        <v>27</v>
      </c>
      <c r="K14" s="20" t="s">
        <v>28</v>
      </c>
      <c r="L14" s="20" t="s">
        <v>29</v>
      </c>
      <c r="M14" s="20" t="s">
        <v>30</v>
      </c>
      <c r="N14" s="20" t="s">
        <v>31</v>
      </c>
      <c r="O14" s="20" t="s">
        <v>32</v>
      </c>
      <c r="P14" s="20" t="s">
        <v>33</v>
      </c>
      <c r="Q14" s="20" t="s">
        <v>34</v>
      </c>
      <c r="R14" s="20" t="s">
        <v>35</v>
      </c>
      <c r="S14" s="20" t="s">
        <v>36</v>
      </c>
      <c r="T14" s="20" t="s">
        <v>37</v>
      </c>
      <c r="U14" s="20" t="s">
        <v>38</v>
      </c>
      <c r="V14" s="20" t="s">
        <v>39</v>
      </c>
      <c r="W14" s="13">
        <v>19</v>
      </c>
    </row>
    <row r="15" spans="2:23" ht="17.25" customHeight="1">
      <c r="B15" s="77" t="s">
        <v>51</v>
      </c>
      <c r="C15" s="77"/>
      <c r="D15" s="78"/>
      <c r="E15" s="79" t="s">
        <v>52</v>
      </c>
      <c r="F15" s="79"/>
      <c r="G15" s="21" t="s">
        <v>40</v>
      </c>
      <c r="H15" s="80">
        <f>J15+S15</f>
        <v>21224205.740000002</v>
      </c>
      <c r="I15" s="80"/>
      <c r="J15" s="24">
        <f>K15+N15+O15+P15+Q15+R15</f>
        <v>14329017</v>
      </c>
      <c r="K15" s="24">
        <f>L15+M15</f>
        <v>13353881</v>
      </c>
      <c r="L15" s="24">
        <v>10846002</v>
      </c>
      <c r="M15" s="24">
        <v>2507879</v>
      </c>
      <c r="N15" s="24">
        <v>328022</v>
      </c>
      <c r="O15" s="24">
        <v>647114</v>
      </c>
      <c r="P15" s="24">
        <v>0</v>
      </c>
      <c r="Q15" s="24">
        <v>0</v>
      </c>
      <c r="R15" s="24">
        <v>0</v>
      </c>
      <c r="S15" s="24">
        <v>6895188.74</v>
      </c>
      <c r="T15" s="24">
        <v>6895188.74</v>
      </c>
      <c r="U15" s="24">
        <v>5005989.24</v>
      </c>
      <c r="V15" s="24">
        <v>0</v>
      </c>
      <c r="W15" s="24">
        <v>0</v>
      </c>
    </row>
    <row r="16" spans="2:23" ht="15.75" customHeight="1">
      <c r="B16" s="77"/>
      <c r="C16" s="77"/>
      <c r="D16" s="78"/>
      <c r="E16" s="79"/>
      <c r="F16" s="79"/>
      <c r="G16" s="21" t="s">
        <v>42</v>
      </c>
      <c r="H16" s="80">
        <f>J16+S16</f>
        <v>47300</v>
      </c>
      <c r="I16" s="80"/>
      <c r="J16" s="24">
        <f>K16</f>
        <v>47300</v>
      </c>
      <c r="K16" s="24">
        <f>L16+M16</f>
        <v>47300</v>
      </c>
      <c r="L16" s="24">
        <v>0</v>
      </c>
      <c r="M16" s="24">
        <v>47300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</row>
    <row r="17" spans="2:23" ht="15" customHeight="1">
      <c r="B17" s="77"/>
      <c r="C17" s="77"/>
      <c r="D17" s="78"/>
      <c r="E17" s="79"/>
      <c r="F17" s="79"/>
      <c r="G17" s="21" t="s">
        <v>43</v>
      </c>
      <c r="H17" s="80">
        <f>J17+S17</f>
        <v>47300</v>
      </c>
      <c r="I17" s="80"/>
      <c r="J17" s="24">
        <f>K17</f>
        <v>47300</v>
      </c>
      <c r="K17" s="24">
        <f>L17+M17</f>
        <v>47300</v>
      </c>
      <c r="L17" s="24">
        <v>0</v>
      </c>
      <c r="M17" s="24">
        <v>47300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</row>
    <row r="18" spans="2:23" ht="15.75" customHeight="1">
      <c r="B18" s="77"/>
      <c r="C18" s="77"/>
      <c r="D18" s="78"/>
      <c r="E18" s="79"/>
      <c r="F18" s="79"/>
      <c r="G18" s="21" t="s">
        <v>44</v>
      </c>
      <c r="H18" s="80">
        <f>H15-H16+H17</f>
        <v>21224205.740000002</v>
      </c>
      <c r="I18" s="80"/>
      <c r="J18" s="24">
        <f aca="true" t="shared" si="0" ref="J18:O18">J15-J16+J17</f>
        <v>14329017</v>
      </c>
      <c r="K18" s="24">
        <f t="shared" si="0"/>
        <v>13353881</v>
      </c>
      <c r="L18" s="14">
        <f t="shared" si="0"/>
        <v>10846002</v>
      </c>
      <c r="M18" s="24">
        <f t="shared" si="0"/>
        <v>2507879</v>
      </c>
      <c r="N18" s="24">
        <f t="shared" si="0"/>
        <v>328022</v>
      </c>
      <c r="O18" s="24">
        <f t="shared" si="0"/>
        <v>647114</v>
      </c>
      <c r="P18" s="24">
        <v>0</v>
      </c>
      <c r="Q18" s="24">
        <v>0</v>
      </c>
      <c r="R18" s="24">
        <v>0</v>
      </c>
      <c r="S18" s="24">
        <f>S15-S16+S17</f>
        <v>6895188.74</v>
      </c>
      <c r="T18" s="24">
        <f>T15-T16+T17</f>
        <v>6895188.74</v>
      </c>
      <c r="U18" s="24">
        <f>U15-U16+U17</f>
        <v>5005989.24</v>
      </c>
      <c r="V18" s="24">
        <v>0</v>
      </c>
      <c r="W18" s="24">
        <f>W15-W16+W17</f>
        <v>0</v>
      </c>
    </row>
    <row r="19" spans="2:23" ht="15.75" customHeight="1">
      <c r="B19" s="60"/>
      <c r="C19" s="61"/>
      <c r="D19" s="66" t="s">
        <v>53</v>
      </c>
      <c r="E19" s="69" t="s">
        <v>54</v>
      </c>
      <c r="F19" s="70"/>
      <c r="G19" s="21" t="s">
        <v>40</v>
      </c>
      <c r="H19" s="75">
        <f>J19+S19</f>
        <v>6731709</v>
      </c>
      <c r="I19" s="76"/>
      <c r="J19" s="24">
        <f>K19+N19+O19+P19+Q19+R19</f>
        <v>6706709</v>
      </c>
      <c r="K19" s="24">
        <f>L19+M19</f>
        <v>6383407</v>
      </c>
      <c r="L19" s="24">
        <v>5433641</v>
      </c>
      <c r="M19" s="24">
        <v>949766</v>
      </c>
      <c r="N19" s="24">
        <v>0</v>
      </c>
      <c r="O19" s="24">
        <v>323302</v>
      </c>
      <c r="P19" s="24">
        <v>0</v>
      </c>
      <c r="Q19" s="24">
        <v>0</v>
      </c>
      <c r="R19" s="24">
        <v>0</v>
      </c>
      <c r="S19" s="24">
        <v>25000</v>
      </c>
      <c r="T19" s="24">
        <v>25000</v>
      </c>
      <c r="U19" s="24">
        <v>0</v>
      </c>
      <c r="V19" s="24">
        <v>0</v>
      </c>
      <c r="W19" s="24">
        <v>0</v>
      </c>
    </row>
    <row r="20" spans="2:23" ht="16.5" customHeight="1">
      <c r="B20" s="62"/>
      <c r="C20" s="63"/>
      <c r="D20" s="67"/>
      <c r="E20" s="71"/>
      <c r="F20" s="72"/>
      <c r="G20" s="21" t="s">
        <v>42</v>
      </c>
      <c r="H20" s="75">
        <f>J20+S20</f>
        <v>47300</v>
      </c>
      <c r="I20" s="76"/>
      <c r="J20" s="24">
        <f>K20</f>
        <v>47300</v>
      </c>
      <c r="K20" s="24">
        <f>L20+M20</f>
        <v>47300</v>
      </c>
      <c r="L20" s="24">
        <v>0</v>
      </c>
      <c r="M20" s="24">
        <v>47300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f>T20</f>
        <v>0</v>
      </c>
      <c r="T20" s="24">
        <v>0</v>
      </c>
      <c r="U20" s="24">
        <v>0</v>
      </c>
      <c r="V20" s="24">
        <v>0</v>
      </c>
      <c r="W20" s="24">
        <v>0</v>
      </c>
    </row>
    <row r="21" spans="2:23" ht="15.75" customHeight="1">
      <c r="B21" s="62"/>
      <c r="C21" s="63"/>
      <c r="D21" s="67"/>
      <c r="E21" s="71"/>
      <c r="F21" s="72"/>
      <c r="G21" s="21" t="s">
        <v>43</v>
      </c>
      <c r="H21" s="75">
        <f>J21+S21</f>
        <v>0</v>
      </c>
      <c r="I21" s="76"/>
      <c r="J21" s="24">
        <f>K21+N21+O21+P21+Q21+R21</f>
        <v>0</v>
      </c>
      <c r="K21" s="24">
        <f>L21+M21</f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f>T21</f>
        <v>0</v>
      </c>
      <c r="T21" s="24">
        <v>0</v>
      </c>
      <c r="U21" s="24">
        <v>0</v>
      </c>
      <c r="V21" s="24">
        <v>0</v>
      </c>
      <c r="W21" s="24">
        <v>0</v>
      </c>
    </row>
    <row r="22" spans="2:23" ht="18" customHeight="1">
      <c r="B22" s="64"/>
      <c r="C22" s="65"/>
      <c r="D22" s="68"/>
      <c r="E22" s="73"/>
      <c r="F22" s="74"/>
      <c r="G22" s="21" t="s">
        <v>44</v>
      </c>
      <c r="H22" s="75">
        <f>H19-H20+H21</f>
        <v>6684409</v>
      </c>
      <c r="I22" s="76"/>
      <c r="J22" s="24">
        <f aca="true" t="shared" si="1" ref="J22:O22">J19-J20+J21</f>
        <v>6659409</v>
      </c>
      <c r="K22" s="24">
        <f t="shared" si="1"/>
        <v>6336107</v>
      </c>
      <c r="L22" s="24">
        <f t="shared" si="1"/>
        <v>5433641</v>
      </c>
      <c r="M22" s="24">
        <f t="shared" si="1"/>
        <v>902466</v>
      </c>
      <c r="N22" s="24">
        <f t="shared" si="1"/>
        <v>0</v>
      </c>
      <c r="O22" s="24">
        <f t="shared" si="1"/>
        <v>323302</v>
      </c>
      <c r="P22" s="24">
        <v>0</v>
      </c>
      <c r="Q22" s="24">
        <v>0</v>
      </c>
      <c r="R22" s="24">
        <v>0</v>
      </c>
      <c r="S22" s="24">
        <f>S19-S20+S21</f>
        <v>25000</v>
      </c>
      <c r="T22" s="24">
        <f>T19-T20+T21</f>
        <v>25000</v>
      </c>
      <c r="U22" s="24">
        <f>U19-U20+U21</f>
        <v>0</v>
      </c>
      <c r="V22" s="24">
        <v>0</v>
      </c>
      <c r="W22" s="24">
        <v>0</v>
      </c>
    </row>
    <row r="23" spans="2:23" ht="18" customHeight="1">
      <c r="B23" s="22"/>
      <c r="C23" s="23"/>
      <c r="D23" s="66" t="s">
        <v>56</v>
      </c>
      <c r="E23" s="69" t="s">
        <v>57</v>
      </c>
      <c r="F23" s="70"/>
      <c r="G23" s="21" t="s">
        <v>40</v>
      </c>
      <c r="H23" s="75">
        <f>J23+S23</f>
        <v>4657645</v>
      </c>
      <c r="I23" s="76"/>
      <c r="J23" s="24">
        <f>K23+N23+O23+P23+Q23+R23</f>
        <v>4657645</v>
      </c>
      <c r="K23" s="24">
        <f>L23+M23</f>
        <v>4410226</v>
      </c>
      <c r="L23" s="24">
        <v>3782288</v>
      </c>
      <c r="M23" s="24">
        <v>627938</v>
      </c>
      <c r="N23" s="24">
        <v>0</v>
      </c>
      <c r="O23" s="24">
        <v>247419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</row>
    <row r="24" spans="2:23" ht="18" customHeight="1">
      <c r="B24" s="22"/>
      <c r="C24" s="23"/>
      <c r="D24" s="67"/>
      <c r="E24" s="71"/>
      <c r="F24" s="72"/>
      <c r="G24" s="21" t="s">
        <v>42</v>
      </c>
      <c r="H24" s="75">
        <f>J24+S24</f>
        <v>0</v>
      </c>
      <c r="I24" s="76"/>
      <c r="J24" s="24">
        <f>K24</f>
        <v>0</v>
      </c>
      <c r="K24" s="24">
        <f>L24+M24</f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f>T24</f>
        <v>0</v>
      </c>
      <c r="T24" s="24">
        <v>0</v>
      </c>
      <c r="U24" s="24">
        <v>0</v>
      </c>
      <c r="V24" s="24">
        <v>0</v>
      </c>
      <c r="W24" s="24">
        <v>0</v>
      </c>
    </row>
    <row r="25" spans="2:23" ht="18" customHeight="1">
      <c r="B25" s="22"/>
      <c r="C25" s="23"/>
      <c r="D25" s="67"/>
      <c r="E25" s="71"/>
      <c r="F25" s="72"/>
      <c r="G25" s="21" t="s">
        <v>43</v>
      </c>
      <c r="H25" s="75">
        <f>J25+S25</f>
        <v>47300</v>
      </c>
      <c r="I25" s="76"/>
      <c r="J25" s="24">
        <f>K25+N25+O25+P25+Q25+R25</f>
        <v>47300</v>
      </c>
      <c r="K25" s="24">
        <f>L25+M25</f>
        <v>47300</v>
      </c>
      <c r="L25" s="24">
        <v>0</v>
      </c>
      <c r="M25" s="24">
        <v>47300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f>T25</f>
        <v>0</v>
      </c>
      <c r="T25" s="24">
        <v>0</v>
      </c>
      <c r="U25" s="24">
        <v>0</v>
      </c>
      <c r="V25" s="24">
        <v>0</v>
      </c>
      <c r="W25" s="24">
        <v>0</v>
      </c>
    </row>
    <row r="26" spans="2:23" ht="18" customHeight="1">
      <c r="B26" s="22"/>
      <c r="C26" s="23"/>
      <c r="D26" s="68"/>
      <c r="E26" s="73"/>
      <c r="F26" s="74"/>
      <c r="G26" s="21" t="s">
        <v>44</v>
      </c>
      <c r="H26" s="75">
        <f>H23-H24+H25</f>
        <v>4704945</v>
      </c>
      <c r="I26" s="76"/>
      <c r="J26" s="24">
        <f aca="true" t="shared" si="2" ref="J26:O26">J23-J24+J25</f>
        <v>4704945</v>
      </c>
      <c r="K26" s="24">
        <f t="shared" si="2"/>
        <v>4457526</v>
      </c>
      <c r="L26" s="24">
        <f t="shared" si="2"/>
        <v>3782288</v>
      </c>
      <c r="M26" s="24">
        <f t="shared" si="2"/>
        <v>675238</v>
      </c>
      <c r="N26" s="24">
        <f t="shared" si="2"/>
        <v>0</v>
      </c>
      <c r="O26" s="24">
        <f t="shared" si="2"/>
        <v>247419</v>
      </c>
      <c r="P26" s="24">
        <v>0</v>
      </c>
      <c r="Q26" s="24">
        <v>0</v>
      </c>
      <c r="R26" s="24">
        <v>0</v>
      </c>
      <c r="S26" s="24">
        <f>S23-S24+S25</f>
        <v>0</v>
      </c>
      <c r="T26" s="24">
        <f>T23-T24+T25</f>
        <v>0</v>
      </c>
      <c r="U26" s="24">
        <f>U23-U24+U25</f>
        <v>0</v>
      </c>
      <c r="V26" s="24">
        <v>0</v>
      </c>
      <c r="W26" s="24">
        <v>0</v>
      </c>
    </row>
    <row r="27" spans="2:23" ht="19.5" customHeight="1">
      <c r="B27" s="77" t="s">
        <v>47</v>
      </c>
      <c r="C27" s="77"/>
      <c r="D27" s="78"/>
      <c r="E27" s="79" t="s">
        <v>48</v>
      </c>
      <c r="F27" s="79"/>
      <c r="G27" s="21" t="s">
        <v>40</v>
      </c>
      <c r="H27" s="80">
        <f>J27+S27</f>
        <v>5106117</v>
      </c>
      <c r="I27" s="80"/>
      <c r="J27" s="19">
        <f>K27+N27+O27+P27+Q27+R27</f>
        <v>5106117</v>
      </c>
      <c r="K27" s="24">
        <v>1810804</v>
      </c>
      <c r="L27" s="24">
        <v>1184618</v>
      </c>
      <c r="M27" s="24">
        <v>626186</v>
      </c>
      <c r="N27" s="24">
        <v>0</v>
      </c>
      <c r="O27" s="24">
        <v>3295313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</row>
    <row r="28" spans="2:23" ht="16.5" customHeight="1">
      <c r="B28" s="77"/>
      <c r="C28" s="77"/>
      <c r="D28" s="78"/>
      <c r="E28" s="79"/>
      <c r="F28" s="79"/>
      <c r="G28" s="21" t="s">
        <v>42</v>
      </c>
      <c r="H28" s="80">
        <f>J28+S28</f>
        <v>1000</v>
      </c>
      <c r="I28" s="80"/>
      <c r="J28" s="19">
        <f>K28+N28+O28+P28+Q28+R28</f>
        <v>1000</v>
      </c>
      <c r="K28" s="24">
        <f>L28+M28</f>
        <v>1000</v>
      </c>
      <c r="L28" s="24">
        <v>1000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f>T28</f>
        <v>0</v>
      </c>
      <c r="T28" s="24">
        <f>T32</f>
        <v>0</v>
      </c>
      <c r="U28" s="24">
        <v>0</v>
      </c>
      <c r="V28" s="24">
        <v>0</v>
      </c>
      <c r="W28" s="24">
        <v>0</v>
      </c>
    </row>
    <row r="29" spans="2:23" ht="16.5" customHeight="1">
      <c r="B29" s="77"/>
      <c r="C29" s="77"/>
      <c r="D29" s="78"/>
      <c r="E29" s="79"/>
      <c r="F29" s="79"/>
      <c r="G29" s="21" t="s">
        <v>43</v>
      </c>
      <c r="H29" s="80">
        <f>J29+S29</f>
        <v>1000</v>
      </c>
      <c r="I29" s="80"/>
      <c r="J29" s="19">
        <f>K29+N29+O29+P29+Q29+R29</f>
        <v>1000</v>
      </c>
      <c r="K29" s="24">
        <f>L29+M29</f>
        <v>0</v>
      </c>
      <c r="L29" s="24">
        <v>0</v>
      </c>
      <c r="M29" s="24">
        <v>0</v>
      </c>
      <c r="N29" s="24">
        <v>0</v>
      </c>
      <c r="O29" s="24">
        <v>1000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24">
        <v>0</v>
      </c>
    </row>
    <row r="30" spans="2:23" ht="15.75" customHeight="1">
      <c r="B30" s="77"/>
      <c r="C30" s="77"/>
      <c r="D30" s="78"/>
      <c r="E30" s="79"/>
      <c r="F30" s="79"/>
      <c r="G30" s="21" t="s">
        <v>44</v>
      </c>
      <c r="H30" s="80">
        <f>H27-H28+H29</f>
        <v>5106117</v>
      </c>
      <c r="I30" s="80"/>
      <c r="J30" s="24">
        <f aca="true" t="shared" si="3" ref="J30:O30">J27-J28+J29</f>
        <v>5106117</v>
      </c>
      <c r="K30" s="24">
        <f t="shared" si="3"/>
        <v>1809804</v>
      </c>
      <c r="L30" s="14">
        <f t="shared" si="3"/>
        <v>1183618</v>
      </c>
      <c r="M30" s="24">
        <f t="shared" si="3"/>
        <v>626186</v>
      </c>
      <c r="N30" s="24">
        <f t="shared" si="3"/>
        <v>0</v>
      </c>
      <c r="O30" s="24">
        <f t="shared" si="3"/>
        <v>3296313</v>
      </c>
      <c r="P30" s="24">
        <v>0</v>
      </c>
      <c r="Q30" s="24">
        <v>0</v>
      </c>
      <c r="R30" s="24">
        <v>0</v>
      </c>
      <c r="S30" s="24">
        <f>S27-S28+S29</f>
        <v>0</v>
      </c>
      <c r="T30" s="24">
        <f>T27-T28+T29</f>
        <v>0</v>
      </c>
      <c r="U30" s="24">
        <f>U27-U28+U29</f>
        <v>0</v>
      </c>
      <c r="V30" s="24">
        <v>0</v>
      </c>
      <c r="W30" s="24">
        <f>W27-W28+W29</f>
        <v>0</v>
      </c>
    </row>
    <row r="31" spans="2:23" ht="15.75" customHeight="1">
      <c r="B31" s="60"/>
      <c r="C31" s="61"/>
      <c r="D31" s="66" t="s">
        <v>49</v>
      </c>
      <c r="E31" s="69" t="s">
        <v>50</v>
      </c>
      <c r="F31" s="70"/>
      <c r="G31" s="21" t="s">
        <v>40</v>
      </c>
      <c r="H31" s="75">
        <f>J31+S31</f>
        <v>2650027</v>
      </c>
      <c r="I31" s="76"/>
      <c r="J31" s="24">
        <f>K31+N31+O31+P31+Q31+R31</f>
        <v>2650027</v>
      </c>
      <c r="K31" s="24">
        <v>167760</v>
      </c>
      <c r="L31" s="24">
        <v>163674</v>
      </c>
      <c r="M31" s="24">
        <v>4086</v>
      </c>
      <c r="N31" s="24">
        <v>0</v>
      </c>
      <c r="O31" s="24">
        <v>2482267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</row>
    <row r="32" spans="2:23" ht="16.5" customHeight="1">
      <c r="B32" s="62"/>
      <c r="C32" s="63"/>
      <c r="D32" s="67"/>
      <c r="E32" s="71"/>
      <c r="F32" s="72"/>
      <c r="G32" s="21" t="s">
        <v>42</v>
      </c>
      <c r="H32" s="75">
        <f>J32+S32</f>
        <v>1000</v>
      </c>
      <c r="I32" s="76"/>
      <c r="J32" s="24">
        <f>K32+N32+O32+P32+Q32+R32</f>
        <v>1000</v>
      </c>
      <c r="K32" s="24">
        <f>L32+M32</f>
        <v>1000</v>
      </c>
      <c r="L32" s="24">
        <v>1000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f>T32</f>
        <v>0</v>
      </c>
      <c r="T32" s="24">
        <v>0</v>
      </c>
      <c r="U32" s="24">
        <v>0</v>
      </c>
      <c r="V32" s="24">
        <v>0</v>
      </c>
      <c r="W32" s="24">
        <v>0</v>
      </c>
    </row>
    <row r="33" spans="2:23" ht="16.5" customHeight="1">
      <c r="B33" s="62"/>
      <c r="C33" s="63"/>
      <c r="D33" s="67"/>
      <c r="E33" s="71"/>
      <c r="F33" s="72"/>
      <c r="G33" s="21" t="s">
        <v>43</v>
      </c>
      <c r="H33" s="75">
        <f>J33+S33</f>
        <v>1000</v>
      </c>
      <c r="I33" s="76"/>
      <c r="J33" s="24">
        <f>K33+N33+O33+P33+Q33+R33</f>
        <v>1000</v>
      </c>
      <c r="K33" s="24">
        <f>L33+M33</f>
        <v>0</v>
      </c>
      <c r="L33" s="24">
        <v>0</v>
      </c>
      <c r="M33" s="24">
        <v>0</v>
      </c>
      <c r="N33" s="24">
        <v>0</v>
      </c>
      <c r="O33" s="24">
        <v>1000</v>
      </c>
      <c r="P33" s="24">
        <v>0</v>
      </c>
      <c r="Q33" s="24">
        <v>0</v>
      </c>
      <c r="R33" s="24">
        <v>0</v>
      </c>
      <c r="S33" s="24">
        <f>T33</f>
        <v>0</v>
      </c>
      <c r="T33" s="24">
        <v>0</v>
      </c>
      <c r="U33" s="24">
        <v>0</v>
      </c>
      <c r="V33" s="24">
        <v>0</v>
      </c>
      <c r="W33" s="24">
        <v>0</v>
      </c>
    </row>
    <row r="34" spans="2:23" ht="87" customHeight="1">
      <c r="B34" s="64"/>
      <c r="C34" s="65"/>
      <c r="D34" s="68"/>
      <c r="E34" s="73"/>
      <c r="F34" s="74"/>
      <c r="G34" s="21" t="s">
        <v>44</v>
      </c>
      <c r="H34" s="75">
        <f>H31-H32+H33</f>
        <v>2650027</v>
      </c>
      <c r="I34" s="76"/>
      <c r="J34" s="24">
        <f aca="true" t="shared" si="4" ref="J34:O34">J31-J32+J33</f>
        <v>2650027</v>
      </c>
      <c r="K34" s="24">
        <f t="shared" si="4"/>
        <v>166760</v>
      </c>
      <c r="L34" s="24">
        <f t="shared" si="4"/>
        <v>162674</v>
      </c>
      <c r="M34" s="24">
        <f t="shared" si="4"/>
        <v>4086</v>
      </c>
      <c r="N34" s="24">
        <f t="shared" si="4"/>
        <v>0</v>
      </c>
      <c r="O34" s="24">
        <f t="shared" si="4"/>
        <v>2483267</v>
      </c>
      <c r="P34" s="24">
        <v>0</v>
      </c>
      <c r="Q34" s="24">
        <v>0</v>
      </c>
      <c r="R34" s="24">
        <v>0</v>
      </c>
      <c r="S34" s="24">
        <f>S31-S32+S33</f>
        <v>0</v>
      </c>
      <c r="T34" s="24">
        <f>T31-T32+T33</f>
        <v>0</v>
      </c>
      <c r="U34" s="24">
        <f>U31-U32+U33</f>
        <v>0</v>
      </c>
      <c r="V34" s="24">
        <v>0</v>
      </c>
      <c r="W34" s="24">
        <v>0</v>
      </c>
    </row>
    <row r="35" spans="2:23" s="11" customFormat="1" ht="22.5" customHeight="1">
      <c r="B35" s="88" t="s">
        <v>45</v>
      </c>
      <c r="C35" s="88"/>
      <c r="D35" s="88"/>
      <c r="E35" s="88"/>
      <c r="F35" s="88"/>
      <c r="G35" s="21" t="s">
        <v>40</v>
      </c>
      <c r="H35" s="89">
        <f>J35+S35</f>
        <v>46441681.5</v>
      </c>
      <c r="I35" s="90"/>
      <c r="J35" s="25">
        <f>K35+N35+O35+P35+R35</f>
        <v>35143287.76</v>
      </c>
      <c r="K35" s="25">
        <f>L35+M35</f>
        <v>28176923.939999998</v>
      </c>
      <c r="L35" s="25">
        <v>16770868.61</v>
      </c>
      <c r="M35" s="25">
        <v>11406055.33</v>
      </c>
      <c r="N35" s="25">
        <v>1250071</v>
      </c>
      <c r="O35" s="25">
        <v>4220516</v>
      </c>
      <c r="P35" s="25">
        <v>262252.82</v>
      </c>
      <c r="Q35" s="25" t="s">
        <v>41</v>
      </c>
      <c r="R35" s="25">
        <v>1233524</v>
      </c>
      <c r="S35" s="25">
        <v>11298393.74</v>
      </c>
      <c r="T35" s="25">
        <v>10156188.74</v>
      </c>
      <c r="U35" s="25">
        <v>5183947.3</v>
      </c>
      <c r="V35" s="25">
        <v>0</v>
      </c>
      <c r="W35" s="25">
        <v>1142205</v>
      </c>
    </row>
    <row r="36" spans="2:23" s="11" customFormat="1" ht="20.25" customHeight="1">
      <c r="B36" s="88"/>
      <c r="C36" s="88"/>
      <c r="D36" s="88"/>
      <c r="E36" s="88"/>
      <c r="F36" s="88"/>
      <c r="G36" s="21" t="s">
        <v>42</v>
      </c>
      <c r="H36" s="91">
        <f>J36+S36</f>
        <v>48300</v>
      </c>
      <c r="I36" s="91"/>
      <c r="J36" s="25">
        <f>K36+N36+O36+P36+Q36+R36</f>
        <v>48300</v>
      </c>
      <c r="K36" s="25">
        <f>L36+M36</f>
        <v>48300</v>
      </c>
      <c r="L36" s="25">
        <v>1000</v>
      </c>
      <c r="M36" s="25">
        <v>47300</v>
      </c>
      <c r="N36" s="25">
        <v>0</v>
      </c>
      <c r="O36" s="25">
        <v>0</v>
      </c>
      <c r="P36" s="25" t="s">
        <v>41</v>
      </c>
      <c r="Q36" s="25" t="s">
        <v>41</v>
      </c>
      <c r="R36" s="25" t="s">
        <v>41</v>
      </c>
      <c r="S36" s="25">
        <f>T36+V36+W36</f>
        <v>0</v>
      </c>
      <c r="T36" s="25">
        <v>0</v>
      </c>
      <c r="U36" s="25">
        <v>0</v>
      </c>
      <c r="V36" s="25" t="s">
        <v>41</v>
      </c>
      <c r="W36" s="24">
        <v>0</v>
      </c>
    </row>
    <row r="37" spans="2:23" s="11" customFormat="1" ht="17.25" customHeight="1">
      <c r="B37" s="88"/>
      <c r="C37" s="88"/>
      <c r="D37" s="88"/>
      <c r="E37" s="88"/>
      <c r="F37" s="88"/>
      <c r="G37" s="21" t="s">
        <v>43</v>
      </c>
      <c r="H37" s="91">
        <f>J37+S37</f>
        <v>48300</v>
      </c>
      <c r="I37" s="91"/>
      <c r="J37" s="25">
        <f>K37+O37</f>
        <v>48300</v>
      </c>
      <c r="K37" s="25">
        <f>L37+M37</f>
        <v>47300</v>
      </c>
      <c r="L37" s="25">
        <v>0</v>
      </c>
      <c r="M37" s="25">
        <v>47300</v>
      </c>
      <c r="N37" s="25">
        <v>0</v>
      </c>
      <c r="O37" s="25">
        <v>1000</v>
      </c>
      <c r="P37" s="25">
        <v>0</v>
      </c>
      <c r="Q37" s="25" t="s">
        <v>41</v>
      </c>
      <c r="R37" s="25">
        <v>0</v>
      </c>
      <c r="S37" s="25">
        <f>T37+V37+W37</f>
        <v>0</v>
      </c>
      <c r="T37" s="25">
        <v>0</v>
      </c>
      <c r="U37" s="25">
        <v>0</v>
      </c>
      <c r="V37" s="25" t="s">
        <v>41</v>
      </c>
      <c r="W37" s="24">
        <v>0</v>
      </c>
    </row>
    <row r="38" spans="2:23" s="12" customFormat="1" ht="23.25" customHeight="1">
      <c r="B38" s="88"/>
      <c r="C38" s="88"/>
      <c r="D38" s="88"/>
      <c r="E38" s="88"/>
      <c r="F38" s="88"/>
      <c r="G38" s="18" t="s">
        <v>44</v>
      </c>
      <c r="H38" s="91">
        <f>H35-H36+H37</f>
        <v>46441681.5</v>
      </c>
      <c r="I38" s="91"/>
      <c r="J38" s="25">
        <f>J35-J36+J37</f>
        <v>35143287.76</v>
      </c>
      <c r="K38" s="25">
        <f>K35-K36+K37</f>
        <v>28175923.939999998</v>
      </c>
      <c r="L38" s="25">
        <f aca="true" t="shared" si="5" ref="L38:V38">L35-L36+L37</f>
        <v>16769868.61</v>
      </c>
      <c r="M38" s="25">
        <f t="shared" si="5"/>
        <v>11406055.33</v>
      </c>
      <c r="N38" s="25">
        <f t="shared" si="5"/>
        <v>1250071</v>
      </c>
      <c r="O38" s="25">
        <f>O35-O36+O37</f>
        <v>4221516</v>
      </c>
      <c r="P38" s="25">
        <f>P35-P36+P37</f>
        <v>262252.82</v>
      </c>
      <c r="Q38" s="25">
        <f t="shared" si="5"/>
        <v>0</v>
      </c>
      <c r="R38" s="25">
        <f t="shared" si="5"/>
        <v>1233524</v>
      </c>
      <c r="S38" s="25">
        <f>S35-S36+S37</f>
        <v>11298393.74</v>
      </c>
      <c r="T38" s="25">
        <f>T35-T36+T37</f>
        <v>10156188.74</v>
      </c>
      <c r="U38" s="25">
        <f t="shared" si="5"/>
        <v>5183947.3</v>
      </c>
      <c r="V38" s="25">
        <f t="shared" si="5"/>
        <v>0</v>
      </c>
      <c r="W38" s="25">
        <v>1142205</v>
      </c>
    </row>
    <row r="39" spans="1:23" s="6" customFormat="1" ht="11.25" customHeight="1">
      <c r="A39" s="5"/>
      <c r="B39" s="7"/>
      <c r="C39" s="7"/>
      <c r="D39" s="7"/>
      <c r="E39" s="7"/>
      <c r="F39" s="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6" customFormat="1" ht="83.25" customHeight="1">
      <c r="A40" s="5"/>
      <c r="B40" s="92" t="s">
        <v>58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</row>
    <row r="41" spans="20:22" ht="24" customHeight="1">
      <c r="T41" s="87" t="s">
        <v>4</v>
      </c>
      <c r="U41" s="87"/>
      <c r="V41" s="87"/>
    </row>
    <row r="42" spans="20:22" ht="11.25" customHeight="1">
      <c r="T42" s="8"/>
      <c r="U42" s="8"/>
      <c r="V42" s="9"/>
    </row>
    <row r="43" spans="17:22" ht="19.5" customHeight="1">
      <c r="Q43" s="10"/>
      <c r="T43" s="87" t="s">
        <v>5</v>
      </c>
      <c r="U43" s="87"/>
      <c r="V43" s="87"/>
    </row>
  </sheetData>
  <sheetProtection/>
  <mergeCells count="70">
    <mergeCell ref="D23:D26"/>
    <mergeCell ref="E23:F26"/>
    <mergeCell ref="H23:I23"/>
    <mergeCell ref="H24:I24"/>
    <mergeCell ref="H25:I25"/>
    <mergeCell ref="H26:I26"/>
    <mergeCell ref="B31:C34"/>
    <mergeCell ref="D31:D34"/>
    <mergeCell ref="E31:F34"/>
    <mergeCell ref="H31:I31"/>
    <mergeCell ref="H32:I32"/>
    <mergeCell ref="H33:I33"/>
    <mergeCell ref="H34:I34"/>
    <mergeCell ref="B27:C30"/>
    <mergeCell ref="D27:D30"/>
    <mergeCell ref="E27:F30"/>
    <mergeCell ref="H27:I27"/>
    <mergeCell ref="H28:I28"/>
    <mergeCell ref="H29:I29"/>
    <mergeCell ref="H30:I30"/>
    <mergeCell ref="T41:V41"/>
    <mergeCell ref="T43:V43"/>
    <mergeCell ref="B35:F38"/>
    <mergeCell ref="H35:I35"/>
    <mergeCell ref="H36:I36"/>
    <mergeCell ref="H37:I37"/>
    <mergeCell ref="H38:I38"/>
    <mergeCell ref="B40:W40"/>
    <mergeCell ref="O11:O13"/>
    <mergeCell ref="P11:P13"/>
    <mergeCell ref="Q11:Q13"/>
    <mergeCell ref="R11:R13"/>
    <mergeCell ref="U12:U13"/>
    <mergeCell ref="B14:C14"/>
    <mergeCell ref="E14:G14"/>
    <mergeCell ref="H14:I14"/>
    <mergeCell ref="K9:R10"/>
    <mergeCell ref="S9:S13"/>
    <mergeCell ref="T9:W9"/>
    <mergeCell ref="T10:T13"/>
    <mergeCell ref="U10:U11"/>
    <mergeCell ref="V10:V13"/>
    <mergeCell ref="W10:W13"/>
    <mergeCell ref="K11:K13"/>
    <mergeCell ref="L11:M12"/>
    <mergeCell ref="N11:N13"/>
    <mergeCell ref="A1:W1"/>
    <mergeCell ref="B2:W2"/>
    <mergeCell ref="A7:B7"/>
    <mergeCell ref="C7:W7"/>
    <mergeCell ref="B8:C13"/>
    <mergeCell ref="D8:D13"/>
    <mergeCell ref="E8:G13"/>
    <mergeCell ref="H8:I13"/>
    <mergeCell ref="J8:W8"/>
    <mergeCell ref="J9:J13"/>
    <mergeCell ref="B15:C18"/>
    <mergeCell ref="D15:D18"/>
    <mergeCell ref="E15:F18"/>
    <mergeCell ref="H15:I15"/>
    <mergeCell ref="H16:I16"/>
    <mergeCell ref="H17:I17"/>
    <mergeCell ref="H18:I18"/>
    <mergeCell ref="B19:C22"/>
    <mergeCell ref="D19:D22"/>
    <mergeCell ref="E19:F22"/>
    <mergeCell ref="H19:I19"/>
    <mergeCell ref="H20:I20"/>
    <mergeCell ref="H21:I21"/>
    <mergeCell ref="H22:I22"/>
  </mergeCells>
  <printOptions/>
  <pageMargins left="0.17" right="0.17" top="0.68" bottom="0.93" header="0.15748031496062992" footer="0.19"/>
  <pageSetup horizontalDpi="600" verticalDpi="600" orientation="landscape" paperSize="9" scale="75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9.140625" style="26" customWidth="1"/>
    <col min="2" max="2" width="11.28125" style="26" customWidth="1"/>
    <col min="3" max="3" width="61.00390625" style="26" customWidth="1"/>
    <col min="4" max="4" width="15.8515625" style="26" customWidth="1"/>
    <col min="5" max="5" width="15.421875" style="26" customWidth="1"/>
    <col min="6" max="6" width="15.7109375" style="26" customWidth="1"/>
    <col min="7" max="7" width="13.8515625" style="0" customWidth="1"/>
  </cols>
  <sheetData>
    <row r="1" spans="3:25" ht="15.75" customHeight="1">
      <c r="C1" s="96" t="s">
        <v>80</v>
      </c>
      <c r="D1" s="96"/>
      <c r="E1" s="96"/>
      <c r="F1" s="96"/>
      <c r="G1" s="9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3:24" ht="18" customHeight="1">
      <c r="C2" s="97" t="s">
        <v>81</v>
      </c>
      <c r="D2" s="97"/>
      <c r="E2" s="97"/>
      <c r="F2" s="97"/>
      <c r="G2" s="97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7" ht="39.75" customHeight="1">
      <c r="A3" s="98" t="s">
        <v>60</v>
      </c>
      <c r="B3" s="98"/>
      <c r="C3" s="98"/>
      <c r="D3" s="98"/>
      <c r="E3" s="98"/>
      <c r="F3" s="98"/>
      <c r="G3" s="98"/>
    </row>
    <row r="4" ht="7.5" customHeight="1">
      <c r="G4" s="29"/>
    </row>
    <row r="5" spans="1:7" s="31" customFormat="1" ht="15" customHeight="1">
      <c r="A5" s="99" t="s">
        <v>0</v>
      </c>
      <c r="B5" s="100" t="s">
        <v>3</v>
      </c>
      <c r="C5" s="100" t="s">
        <v>61</v>
      </c>
      <c r="D5" s="93" t="s">
        <v>62</v>
      </c>
      <c r="E5" s="93" t="s">
        <v>63</v>
      </c>
      <c r="F5" s="93" t="s">
        <v>10</v>
      </c>
      <c r="G5" s="93"/>
    </row>
    <row r="6" spans="1:7" s="31" customFormat="1" ht="36" customHeight="1">
      <c r="A6" s="99"/>
      <c r="B6" s="101"/>
      <c r="C6" s="101"/>
      <c r="D6" s="99"/>
      <c r="E6" s="93"/>
      <c r="F6" s="30" t="s">
        <v>64</v>
      </c>
      <c r="G6" s="30" t="s">
        <v>65</v>
      </c>
    </row>
    <row r="7" spans="1:7" s="33" customFormat="1" ht="15" customHeight="1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s="33" customFormat="1" ht="15" customHeight="1">
      <c r="A8" s="34" t="s">
        <v>66</v>
      </c>
      <c r="B8" s="35"/>
      <c r="C8" s="36" t="s">
        <v>67</v>
      </c>
      <c r="D8" s="37">
        <f>D9</f>
        <v>63321.94</v>
      </c>
      <c r="E8" s="37">
        <f>E9</f>
        <v>63321.94</v>
      </c>
      <c r="F8" s="37">
        <f>F9</f>
        <v>63321.94</v>
      </c>
      <c r="G8" s="38">
        <v>0</v>
      </c>
    </row>
    <row r="9" spans="1:7" s="33" customFormat="1" ht="15" customHeight="1">
      <c r="A9" s="39"/>
      <c r="B9" s="39" t="s">
        <v>68</v>
      </c>
      <c r="C9" s="40" t="s">
        <v>69</v>
      </c>
      <c r="D9" s="41">
        <v>63321.94</v>
      </c>
      <c r="E9" s="41">
        <v>63321.94</v>
      </c>
      <c r="F9" s="41">
        <v>63321.94</v>
      </c>
      <c r="G9" s="42"/>
    </row>
    <row r="10" spans="1:7" s="43" customFormat="1" ht="18" customHeight="1">
      <c r="A10" s="35">
        <v>750</v>
      </c>
      <c r="B10" s="35"/>
      <c r="C10" s="36" t="s">
        <v>70</v>
      </c>
      <c r="D10" s="37">
        <f>D11</f>
        <v>80127</v>
      </c>
      <c r="E10" s="37">
        <f>E11</f>
        <v>80127</v>
      </c>
      <c r="F10" s="37">
        <f>F11</f>
        <v>80127</v>
      </c>
      <c r="G10" s="38">
        <v>0</v>
      </c>
    </row>
    <row r="11" spans="1:7" ht="17.25" customHeight="1">
      <c r="A11" s="44"/>
      <c r="B11" s="44">
        <v>75011</v>
      </c>
      <c r="C11" s="45" t="s">
        <v>71</v>
      </c>
      <c r="D11" s="41">
        <v>80127</v>
      </c>
      <c r="E11" s="41">
        <v>80127</v>
      </c>
      <c r="F11" s="41">
        <v>80127</v>
      </c>
      <c r="G11" s="46">
        <v>0</v>
      </c>
    </row>
    <row r="12" spans="1:7" s="43" customFormat="1" ht="30" customHeight="1">
      <c r="A12" s="35">
        <v>751</v>
      </c>
      <c r="B12" s="35"/>
      <c r="C12" s="36" t="s">
        <v>72</v>
      </c>
      <c r="D12" s="37">
        <f>D13</f>
        <v>1932</v>
      </c>
      <c r="E12" s="37">
        <f>E13</f>
        <v>1932</v>
      </c>
      <c r="F12" s="37">
        <f>F13</f>
        <v>1932</v>
      </c>
      <c r="G12" s="47">
        <v>0</v>
      </c>
    </row>
    <row r="13" spans="1:7" ht="27.75" customHeight="1">
      <c r="A13" s="44"/>
      <c r="B13" s="44">
        <v>75101</v>
      </c>
      <c r="C13" s="45" t="s">
        <v>73</v>
      </c>
      <c r="D13" s="41">
        <v>1932</v>
      </c>
      <c r="E13" s="41">
        <v>1932</v>
      </c>
      <c r="F13" s="41">
        <v>1932</v>
      </c>
      <c r="G13" s="46">
        <v>0</v>
      </c>
    </row>
    <row r="14" spans="1:7" s="43" customFormat="1" ht="16.5" customHeight="1">
      <c r="A14" s="35">
        <v>754</v>
      </c>
      <c r="B14" s="48"/>
      <c r="C14" s="36" t="s">
        <v>74</v>
      </c>
      <c r="D14" s="49">
        <f>D15</f>
        <v>300</v>
      </c>
      <c r="E14" s="49">
        <f>E15</f>
        <v>300</v>
      </c>
      <c r="F14" s="49">
        <f>F15</f>
        <v>300</v>
      </c>
      <c r="G14" s="47">
        <v>0</v>
      </c>
    </row>
    <row r="15" spans="1:7" ht="18" customHeight="1">
      <c r="A15" s="50"/>
      <c r="B15" s="44">
        <v>75414</v>
      </c>
      <c r="C15" s="45" t="s">
        <v>75</v>
      </c>
      <c r="D15" s="51">
        <v>300</v>
      </c>
      <c r="E15" s="51">
        <v>300</v>
      </c>
      <c r="F15" s="51">
        <f>E15</f>
        <v>300</v>
      </c>
      <c r="G15" s="46"/>
    </row>
    <row r="16" spans="1:7" s="43" customFormat="1" ht="16.5" customHeight="1">
      <c r="A16" s="35">
        <v>852</v>
      </c>
      <c r="B16" s="35"/>
      <c r="C16" s="36" t="s">
        <v>48</v>
      </c>
      <c r="D16" s="37">
        <f>D17+D18+D19+D20</f>
        <v>2811726</v>
      </c>
      <c r="E16" s="37">
        <f>E17+E18+E19+E20</f>
        <v>2811726</v>
      </c>
      <c r="F16" s="37">
        <f>F17+F18+F19+F20</f>
        <v>2811726</v>
      </c>
      <c r="G16" s="52">
        <v>0</v>
      </c>
    </row>
    <row r="17" spans="1:7" ht="42" customHeight="1">
      <c r="A17" s="44"/>
      <c r="B17" s="44">
        <v>85212</v>
      </c>
      <c r="C17" s="45" t="s">
        <v>76</v>
      </c>
      <c r="D17" s="41">
        <v>2627927</v>
      </c>
      <c r="E17" s="41">
        <v>2627927</v>
      </c>
      <c r="F17" s="41">
        <v>2627927</v>
      </c>
      <c r="G17" s="46">
        <v>0</v>
      </c>
    </row>
    <row r="18" spans="1:7" ht="30" customHeight="1">
      <c r="A18" s="44"/>
      <c r="B18" s="44">
        <v>85213</v>
      </c>
      <c r="C18" s="45" t="s">
        <v>77</v>
      </c>
      <c r="D18" s="41">
        <v>13899</v>
      </c>
      <c r="E18" s="41">
        <v>13899</v>
      </c>
      <c r="F18" s="41">
        <v>13899</v>
      </c>
      <c r="G18" s="46">
        <v>0</v>
      </c>
    </row>
    <row r="19" spans="1:7" ht="20.25" customHeight="1">
      <c r="A19" s="44"/>
      <c r="B19" s="44">
        <v>85228</v>
      </c>
      <c r="C19" s="45" t="s">
        <v>78</v>
      </c>
      <c r="D19" s="53">
        <v>122600</v>
      </c>
      <c r="E19" s="53">
        <v>122600</v>
      </c>
      <c r="F19" s="53">
        <v>122600</v>
      </c>
      <c r="G19" s="54">
        <v>0</v>
      </c>
    </row>
    <row r="20" spans="1:7" ht="20.25" customHeight="1">
      <c r="A20" s="44"/>
      <c r="B20" s="44">
        <v>85295</v>
      </c>
      <c r="C20" s="45" t="s">
        <v>69</v>
      </c>
      <c r="D20" s="55">
        <v>47300</v>
      </c>
      <c r="E20" s="55">
        <v>47300</v>
      </c>
      <c r="F20" s="55">
        <v>47300</v>
      </c>
      <c r="G20" s="54">
        <v>0</v>
      </c>
    </row>
    <row r="21" spans="1:7" s="58" customFormat="1" ht="21.75" customHeight="1">
      <c r="A21" s="94" t="s">
        <v>79</v>
      </c>
      <c r="B21" s="94"/>
      <c r="C21" s="94"/>
      <c r="D21" s="56">
        <f>D16+D14+D12+D10+D8</f>
        <v>2957406.94</v>
      </c>
      <c r="E21" s="56">
        <f>E16+E14+E12+E10+E8</f>
        <v>2957406.94</v>
      </c>
      <c r="F21" s="56">
        <f>F16+F14+F12+F10+F8</f>
        <v>2957406.94</v>
      </c>
      <c r="G21" s="57">
        <v>0</v>
      </c>
    </row>
    <row r="22" ht="25.5" customHeight="1"/>
    <row r="23" spans="1:7" ht="15" customHeight="1">
      <c r="A23" s="59"/>
      <c r="E23" s="95" t="s">
        <v>4</v>
      </c>
      <c r="F23" s="95"/>
      <c r="G23" s="95"/>
    </row>
    <row r="25" spans="5:7" ht="17.25" customHeight="1">
      <c r="E25" s="95" t="s">
        <v>5</v>
      </c>
      <c r="F25" s="95"/>
      <c r="G25" s="95"/>
    </row>
  </sheetData>
  <sheetProtection/>
  <mergeCells count="12">
    <mergeCell ref="C5:C6"/>
    <mergeCell ref="D5:D6"/>
    <mergeCell ref="E5:E6"/>
    <mergeCell ref="F5:G5"/>
    <mergeCell ref="A21:C21"/>
    <mergeCell ref="E23:G23"/>
    <mergeCell ref="E25:G25"/>
    <mergeCell ref="C1:G1"/>
    <mergeCell ref="C2:G2"/>
    <mergeCell ref="A3:G3"/>
    <mergeCell ref="A5:A6"/>
    <mergeCell ref="B5:B6"/>
  </mergeCells>
  <printOptions/>
  <pageMargins left="0.17" right="0.18" top="0.43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jbaka</cp:lastModifiedBy>
  <cp:lastPrinted>2013-01-24T13:23:53Z</cp:lastPrinted>
  <dcterms:created xsi:type="dcterms:W3CDTF">2009-10-15T10:17:39Z</dcterms:created>
  <dcterms:modified xsi:type="dcterms:W3CDTF">2013-01-24T13:24:37Z</dcterms:modified>
  <cp:category/>
  <cp:version/>
  <cp:contentType/>
  <cp:contentStatus/>
</cp:coreProperties>
</file>