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2"/>
  </bookViews>
  <sheets>
    <sheet name="zał nr 1 do Nr  93 07" sheetId="1" r:id="rId1"/>
    <sheet name="zał nr 2 do Nr 93 07" sheetId="2" r:id="rId2"/>
    <sheet name="zał Nr 3 do  Nr 93 07" sheetId="3" r:id="rId3"/>
  </sheets>
  <definedNames>
    <definedName name="_xlnm.Print_Area" localSheetId="1">'zał nr 2 do Nr 93 07'!$A$1:$F$17</definedName>
  </definedNames>
  <calcPr fullCalcOnLoad="1"/>
</workbook>
</file>

<file path=xl/sharedStrings.xml><?xml version="1.0" encoding="utf-8"?>
<sst xmlns="http://schemas.openxmlformats.org/spreadsheetml/2006/main" count="167" uniqueCount="126">
  <si>
    <t>Zakup nieruchomości gruntowej w Bieganowie</t>
  </si>
  <si>
    <t>Zakup działki  Nr 257/2 w Bieganowie (na utrzymanie urządzeń do zaopatrzenia w wodę)</t>
  </si>
  <si>
    <t>razem dział 700 - Gospodarka mieszkaniowa</t>
  </si>
  <si>
    <t xml:space="preserve">Zakup dwóch samochodów osobowych dla Urzędu Gminy Jaktorów </t>
  </si>
  <si>
    <t>razem dział 750 - Administracja publiczna</t>
  </si>
  <si>
    <t>Zakup sprzętu specjalistycznego dla Oxchotniczej Straży Pożarnej w Międzyborowie</t>
  </si>
  <si>
    <t>Zakup kosiarki do trawy dla Zespołu Szkół Publicznych w Jaktorowie</t>
  </si>
  <si>
    <t>a) opracowanie kosztorysów inwestorskich obiektów oświatowych, 
b) dostosowanie dokumentacji technicznej do nowych wymogów sanitarnych oraz zmiany ilości sal dydaktycznych z 3 do 4 spowodowanej dużą ilością dzieci chętnych do korzystania z przedszkola w Międzyborowie</t>
  </si>
  <si>
    <t>Zakup mebli do Przedszkola w Jaktorowie</t>
  </si>
  <si>
    <t>Rozliczenie inwestycji "Budowa hali sportowej w Jaktorowie"</t>
  </si>
  <si>
    <t>Dział</t>
  </si>
  <si>
    <t>Rozdział</t>
  </si>
  <si>
    <t>010</t>
  </si>
  <si>
    <t>01010</t>
  </si>
  <si>
    <t>Budowa sieci wodociągowej w  Budach Starych, Budach Zosinych,  Budach Grzybek</t>
  </si>
  <si>
    <t>Opracowanie projektu na budowę sieci wodociągowej w ul. Sygietyńskiego w Starych Budach</t>
  </si>
  <si>
    <t>Zakup pomp do stacji uzdatniania wody</t>
  </si>
  <si>
    <t>Opracowanie projektu:
a/ ciągu pieszo-jezdnego wraz z przejściem przez rzekę Tuczną w Jaktorowie (II etap) 
b/ ciągu pieszego w Sadych Budach, Budach Starych na odcinku od ul. Ogrodowej do wiaduktu CMK</t>
  </si>
  <si>
    <t>Regulacja stanu prawnego drogi gminnej w Henryszewie(II etap)</t>
  </si>
  <si>
    <t>Zakup pieca c.o. do ogrzewania garaży na samochody bojowe OSP Jaktorów</t>
  </si>
  <si>
    <t>Wykonanie, dostawa i montaż ścianki mobilnej działowej pomiędzy stołówką i świetlicą w Szkole Podstawowej w Międzyborowie.</t>
  </si>
  <si>
    <t>Zakup wyposażenia dla  Szkoły Podstawowej w Międzyborowie (części nadbudowanej)</t>
  </si>
  <si>
    <t>Budowa sieci kanalizacyjnej w gminie</t>
  </si>
  <si>
    <t>Wydatki na zakup i objęcie akcji, wniesienie wkładów do spółek prawa handlowego</t>
  </si>
  <si>
    <r>
      <t xml:space="preserve">Budowa oświetlenia ulicy Chełmońskiego w  Chylicach i innych ulic w Gminie </t>
    </r>
    <r>
      <rPr>
        <sz val="11"/>
        <color indexed="10"/>
        <rFont val="Arial CE"/>
        <family val="2"/>
      </rPr>
      <t xml:space="preserve"> </t>
    </r>
  </si>
  <si>
    <t>Razem dział 900 - Gospodarka komunalna i ochrona środowiska</t>
  </si>
  <si>
    <t>Ogółem</t>
  </si>
  <si>
    <t>Przewodniczący Rady Gminy</t>
  </si>
  <si>
    <t>Mirosław Byczak</t>
  </si>
  <si>
    <t>N a z w a</t>
  </si>
  <si>
    <t>Planowane wydatki</t>
  </si>
  <si>
    <t>Dochody</t>
  </si>
  <si>
    <t>§</t>
  </si>
  <si>
    <t>Kwota</t>
  </si>
  <si>
    <t>Razem</t>
  </si>
  <si>
    <t xml:space="preserve">Wydatki  </t>
  </si>
  <si>
    <t xml:space="preserve">Kwota </t>
  </si>
  <si>
    <t>Uzasadnienie:</t>
  </si>
  <si>
    <t xml:space="preserve">    wydatki realizowane przez Urząd Gminy : </t>
  </si>
  <si>
    <t xml:space="preserve">                                                    Przewodniczący Rady Gminy</t>
  </si>
  <si>
    <t xml:space="preserve">                                           Mirosław Byczak</t>
  </si>
  <si>
    <t>Zestawienie zmian w planie dochodów  i wydatków   budżetu Gminy Jaktorów</t>
  </si>
  <si>
    <t>Wynagrodzenia osobowe pracowników</t>
  </si>
  <si>
    <t>Oświata i wychowanie</t>
  </si>
  <si>
    <t>Szkoły podstawowe</t>
  </si>
  <si>
    <t>Dochody od osób prawnych, od osób fizycznych i od innych jednostek nie posiadających osobowości prawnej oraz wydatki związane z ich poborem</t>
  </si>
  <si>
    <t>Łączne koszty finansowe</t>
  </si>
  <si>
    <t>rok budżetowy 2007 (8+9+10+11)</t>
  </si>
  <si>
    <t>z tego źródła finansowania</t>
  </si>
  <si>
    <t>kredyty
i pożyczki</t>
  </si>
  <si>
    <t>środki wymienione
w art. 5 ust. 1 pkt 2 i 3 u.f.p.</t>
  </si>
  <si>
    <t>A.      
B.
C.
…</t>
  </si>
  <si>
    <t>Budowa przedszkola z salą wielofunkcyjną i rozbudową szatni przy Szkole Podstawowej w Jaktorowie</t>
  </si>
  <si>
    <t>B. Środki i dotacje otrzymane od innych jst oraz innych jednostek zaliczanych do sektora finansów publicznych</t>
  </si>
  <si>
    <t>Różne rozliczenia</t>
  </si>
  <si>
    <t>Część oświatowa subwencji ogólnej dla jst</t>
  </si>
  <si>
    <t>Subwencje ogólne z budżetu państwa</t>
  </si>
  <si>
    <t>Zadania inwestycyjne w 2007 r.</t>
  </si>
  <si>
    <t>Lp.</t>
  </si>
  <si>
    <t>Rozdz.</t>
  </si>
  <si>
    <t>Nazwa zadania inwestycyjnego</t>
  </si>
  <si>
    <t>Jednostka organizacyjna realizująca program lub koordynująca wykonanie programu</t>
  </si>
  <si>
    <t>środki pochodzące
z innych  źródeł*</t>
  </si>
  <si>
    <t>Urząd Gminy</t>
  </si>
  <si>
    <t>w tym: umorzona część pożyczki Nr 483/2002/GW/P 196.250</t>
  </si>
  <si>
    <t>Nadbudowa  budynku Szkoły Podstawowej w Międzyborowie (rozliczenie inwestycji)</t>
  </si>
  <si>
    <t>C
  678 757</t>
  </si>
  <si>
    <t>GOPS</t>
  </si>
  <si>
    <t>x</t>
  </si>
  <si>
    <t>A. Dotacje i środki z budżetu państwa (np. od wojewody, MEN, UKFiS, …)</t>
  </si>
  <si>
    <t>A.    50 000  
B.
C.    59 400
…</t>
  </si>
  <si>
    <t xml:space="preserve">Opracowanie dokumentacji technicznej na przebudowę dróg gminnych: ul. Parkowa w Chylicach Kolonii i ul. Kopernika w Międzyborowie na odcinku od  drogi 719 do cmentarza w Bieganowie  wraz z ul. Staszica oraz  opracowanie dokumentacji geodezyjno- prawnej  </t>
  </si>
  <si>
    <t>Razem dział 600 - Transport i łączność</t>
  </si>
  <si>
    <t>Razem dział 010 - Rolnictwo i łowiectwo</t>
  </si>
  <si>
    <t>Razem dział 754 - Bezpieczeństwo  publiczne i ochrona przeciwpożarowa</t>
  </si>
  <si>
    <t>C
 1 727 368</t>
  </si>
  <si>
    <t>Razem dział 801 - Oświata i wychowanie</t>
  </si>
  <si>
    <t>Razem dział 852 - Pomoc społeczna</t>
  </si>
  <si>
    <t>Zakup samochodu osobowego dla Gminnego Ośrodka Pomocy Społecznej w  Jaktorowie</t>
  </si>
  <si>
    <t>C. Inne źródła  - emisja papierów wartościowych, środki ludności na budowę przyłączy</t>
  </si>
  <si>
    <t>Wpływy z innych opłat stanowiących dochody jst na podstawie ustaw</t>
  </si>
  <si>
    <t>0490</t>
  </si>
  <si>
    <t>Wpływy z innych lokalnych opłat pobieranych przez jst na podstawie odrębnych ustaw</t>
  </si>
  <si>
    <t xml:space="preserve">na rok 2007 </t>
  </si>
  <si>
    <t>Gospodarka mieszkaniowa</t>
  </si>
  <si>
    <t>Gospodarka gruntami i nieruchomościami</t>
  </si>
  <si>
    <t>Wpłaty z tytułu odpłatnego nabycia prawa własności oraz prawa użytkowania wieczystego nieruchomości</t>
  </si>
  <si>
    <t>Przedszkola</t>
  </si>
  <si>
    <t>Wpływy z podatku rolnego, podatku leśnego, podatku od spadków i darowizn,  podatku od czynności cywilnoprawnych  oraz   podatków i opłat lokalnych od osób  fizycznych</t>
  </si>
  <si>
    <t>0770</t>
  </si>
  <si>
    <t>0310</t>
  </si>
  <si>
    <t>Podatek od nieruchomości</t>
  </si>
  <si>
    <t>6290</t>
  </si>
  <si>
    <t>Gospodarka komunalna i ochrona środowiska</t>
  </si>
  <si>
    <t>Gospodarka ściekowa i ochrona wód</t>
  </si>
  <si>
    <t>Środki na dofinansowanie własnych inwestycji gmin pozyskane z innych źródeł</t>
  </si>
  <si>
    <t>Wydatki na inwestycje jednostek budżetowych</t>
  </si>
  <si>
    <t>dochody własne
 jst</t>
  </si>
  <si>
    <t>Sporządzenie map do wykonania projektu oraz opracowanie dokumentacji projektowo-kosztorysowej na wykonanie ogrodzenia terenu hali widowiskowo-sportowej w Międzyborowie oraz terenu Zespołu Szkolno-Przedszkolnego w Jaktorowie</t>
  </si>
  <si>
    <t xml:space="preserve">C
 </t>
  </si>
  <si>
    <t>C
      325 000</t>
  </si>
  <si>
    <t>0500</t>
  </si>
  <si>
    <t>Podatek od czynności cywilnoprawnych</t>
  </si>
  <si>
    <t xml:space="preserve">      Otrzymaną subwencję oświatową w kwocie 1.829,-zł przeznacza się na  dofinansowanie kosztów związanych z wypłatą odpraw  dla nauczycieli odchodzących na emeryturę w Zespole Szkół Publicznych w Międzyborowie. 
         Zmniejsza się plan  wpływów z tytułu sprzedaży nieruchomości gruntowych  o kwotę  296.000,-zł z uwagi na niższe niż zakładano wpływy z tego tytułu, natomiast zwiększa się plan dochodów z tytułu podatku od nieruchomości, podatku od czynności cywilnoprawnych  i opłat za zajęcie pasa drogowego o łączną kwotę 310.000,-zł. oraz  zmniejsza się w dziale 900 - Gospodarka komunalna i ochrona środowiska  plan dochodów i wydatków o kwotę 375.000,-zł  z uwagi na niższe wpływy na budowę przyłączy kanalizacyjnych. Nadwyżkę dochodów własnych w kwocie 14.000,-zł przeznacza się na dofinansowanie wydatków osobowych  nauczycieli przedszkola w w Zespole Szkolno-Przedszkolnym w Jaktorowie. </t>
  </si>
  <si>
    <t>Zakup kserokopiarki dla Zespołu Szkolno-Przedszkolnego w Jaktorowie</t>
  </si>
  <si>
    <t>Zakup maszyny czyszczącej dla Zespołu Skół Publicznych w Międzyborowie</t>
  </si>
  <si>
    <t xml:space="preserve">                              Rady Gminy Jaktorów</t>
  </si>
  <si>
    <t>Zestawienie zmian w planie  wydatków budżetowych  na rok 2007</t>
  </si>
  <si>
    <t xml:space="preserve">Wydatki </t>
  </si>
  <si>
    <t>Nazwa</t>
  </si>
  <si>
    <t>Zmniejszenie</t>
  </si>
  <si>
    <t>Zwiększenie</t>
  </si>
  <si>
    <t>Wydatki na zakupy inwestycyjne jednostek budżetowych</t>
  </si>
  <si>
    <t xml:space="preserve">Razem </t>
  </si>
  <si>
    <t xml:space="preserve">                                                  Przewodniczący Rady Gminy</t>
  </si>
  <si>
    <t xml:space="preserve">                                                Mirosław Byczak</t>
  </si>
  <si>
    <t>Dodatkowe wynagrodzenie roczne</t>
  </si>
  <si>
    <t>Zakup energii</t>
  </si>
  <si>
    <r>
      <t xml:space="preserve">   W  </t>
    </r>
    <r>
      <rPr>
        <sz val="11"/>
        <rFont val="Arial CE"/>
        <family val="0"/>
      </rPr>
      <t>dziale 801 - Oświata i wychowanie niewydatkowane środki  w planach finansowych  jednostek w kwocie 14.500,-zł przenosi się na zakupy inwestycyjne, z tego:</t>
    </r>
    <r>
      <rPr>
        <u val="single"/>
        <sz val="11"/>
        <rFont val="Arial CE"/>
        <family val="0"/>
      </rPr>
      <t xml:space="preserve">
</t>
    </r>
    <r>
      <rPr>
        <sz val="11"/>
        <rFont val="Arial CE"/>
        <family val="0"/>
      </rPr>
      <t xml:space="preserve">  a) zakup kserokopiarki dla Zespołu Szkolno-Przedszkolnego w Jaktorowie - 5.000,-zł,</t>
    </r>
    <r>
      <rPr>
        <sz val="11"/>
        <rFont val="Arial CE"/>
        <family val="2"/>
      </rPr>
      <t xml:space="preserve"> 
  b) zakup maszyny czyszczącej dla Zespołu Szkół Publicznych w Miedzyborowie - 9.500,-zł.
    zgodnie z wnioskami Dyrektorów Zespołów. 
 </t>
    </r>
  </si>
  <si>
    <t xml:space="preserve">                                                           Zał.Nr 1 do uchwały Nr XIV/93/2007</t>
  </si>
  <si>
    <t>Rady Gminy Jaktorów z dnia 17 grudnia 2007r</t>
  </si>
  <si>
    <t xml:space="preserve">                              Zał Nr 2 do uchwały Nr XIV/93/2007</t>
  </si>
  <si>
    <t xml:space="preserve">                                     z dnia 17 grudnia 2007r</t>
  </si>
  <si>
    <t xml:space="preserve">               Zał Nr 3 do uchwały Nr XIV/93/2007r</t>
  </si>
  <si>
    <t>ZSP w Międzyborowie</t>
  </si>
  <si>
    <t>ZSP w Jaktorowie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</si>
</sst>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"/>
  </numFmts>
  <fonts count="15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11"/>
      <name val="Arial CE"/>
      <family val="0"/>
    </font>
    <font>
      <sz val="11"/>
      <color indexed="10"/>
      <name val="Arial CE"/>
      <family val="2"/>
    </font>
    <font>
      <sz val="11"/>
      <name val="Arial"/>
      <family val="0"/>
    </font>
    <font>
      <b/>
      <sz val="11"/>
      <name val="Arial"/>
      <family val="2"/>
    </font>
    <font>
      <i/>
      <sz val="11"/>
      <name val="Arial"/>
      <family val="0"/>
    </font>
    <font>
      <i/>
      <sz val="10"/>
      <name val="Arial CE"/>
      <family val="0"/>
    </font>
    <font>
      <b/>
      <sz val="12"/>
      <name val="Arial CE"/>
      <family val="0"/>
    </font>
    <font>
      <b/>
      <i/>
      <sz val="11"/>
      <name val="Arial CE"/>
      <family val="2"/>
    </font>
    <font>
      <u val="single"/>
      <sz val="11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8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4" fontId="9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/>
    </xf>
    <xf numFmtId="0" fontId="10" fillId="0" borderId="0" xfId="0" applyFont="1" applyAlignment="1">
      <alignment horizont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6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 wrapText="1"/>
    </xf>
    <xf numFmtId="3" fontId="10" fillId="0" borderId="1" xfId="0" applyNumberFormat="1" applyFont="1" applyBorder="1" applyAlignment="1">
      <alignment horizontal="right" wrapText="1"/>
    </xf>
    <xf numFmtId="3" fontId="8" fillId="0" borderId="1" xfId="0" applyNumberFormat="1" applyFont="1" applyBorder="1" applyAlignment="1">
      <alignment horizontal="right" wrapText="1"/>
    </xf>
    <xf numFmtId="3" fontId="8" fillId="0" borderId="1" xfId="0" applyNumberFormat="1" applyFont="1" applyBorder="1" applyAlignment="1">
      <alignment wrapText="1"/>
    </xf>
    <xf numFmtId="3" fontId="9" fillId="0" borderId="1" xfId="0" applyNumberFormat="1" applyFont="1" applyBorder="1" applyAlignment="1">
      <alignment horizontal="right" wrapText="1"/>
    </xf>
    <xf numFmtId="3" fontId="6" fillId="0" borderId="1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4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0" fontId="13" fillId="0" borderId="0" xfId="0" applyFont="1" applyAlignment="1">
      <alignment/>
    </xf>
    <xf numFmtId="3" fontId="6" fillId="0" borderId="1" xfId="0" applyNumberFormat="1" applyFont="1" applyBorder="1" applyAlignment="1">
      <alignment/>
    </xf>
    <xf numFmtId="0" fontId="8" fillId="0" borderId="0" xfId="0" applyFont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3">
      <selection activeCell="D6" sqref="D6"/>
    </sheetView>
  </sheetViews>
  <sheetFormatPr defaultColWidth="9.00390625" defaultRowHeight="12.75"/>
  <cols>
    <col min="1" max="1" width="5.375" style="20" customWidth="1"/>
    <col min="2" max="2" width="9.75390625" style="20" customWidth="1"/>
    <col min="3" max="3" width="6.125" style="20" customWidth="1"/>
    <col min="4" max="4" width="61.875" style="20" customWidth="1"/>
    <col min="5" max="5" width="13.875" style="20" customWidth="1"/>
    <col min="6" max="16384" width="9.125" style="20" customWidth="1"/>
  </cols>
  <sheetData>
    <row r="1" spans="4:5" ht="20.25" customHeight="1">
      <c r="D1" s="97" t="s">
        <v>119</v>
      </c>
      <c r="E1" s="97"/>
    </row>
    <row r="2" spans="3:5" ht="16.5" customHeight="1">
      <c r="C2" s="98" t="s">
        <v>120</v>
      </c>
      <c r="D2" s="98"/>
      <c r="E2" s="98"/>
    </row>
    <row r="3" spans="3:5" ht="13.5" customHeight="1">
      <c r="C3" s="21"/>
      <c r="D3" s="21"/>
      <c r="E3" s="21"/>
    </row>
    <row r="4" spans="1:5" s="22" customFormat="1" ht="18" customHeight="1">
      <c r="A4" s="97" t="s">
        <v>41</v>
      </c>
      <c r="B4" s="97"/>
      <c r="C4" s="97"/>
      <c r="D4" s="97"/>
      <c r="E4" s="97"/>
    </row>
    <row r="5" spans="1:5" s="22" customFormat="1" ht="24.75" customHeight="1">
      <c r="A5" s="99" t="s">
        <v>83</v>
      </c>
      <c r="B5" s="99"/>
      <c r="C5" s="99"/>
      <c r="D5" s="99"/>
      <c r="E5" s="99"/>
    </row>
    <row r="6" spans="1:4" ht="20.25" customHeight="1">
      <c r="A6" s="94" t="s">
        <v>31</v>
      </c>
      <c r="B6" s="94"/>
      <c r="C6" s="94"/>
      <c r="D6" s="23"/>
    </row>
    <row r="7" spans="1:5" s="21" customFormat="1" ht="20.25" customHeight="1">
      <c r="A7" s="24" t="s">
        <v>10</v>
      </c>
      <c r="B7" s="24" t="s">
        <v>11</v>
      </c>
      <c r="C7" s="24" t="s">
        <v>32</v>
      </c>
      <c r="D7" s="24" t="s">
        <v>29</v>
      </c>
      <c r="E7" s="24" t="s">
        <v>33</v>
      </c>
    </row>
    <row r="8" spans="1:5" s="22" customFormat="1" ht="14.25">
      <c r="A8" s="24">
        <v>1</v>
      </c>
      <c r="B8" s="24">
        <v>2</v>
      </c>
      <c r="C8" s="24">
        <v>3</v>
      </c>
      <c r="D8" s="24">
        <v>4</v>
      </c>
      <c r="E8" s="25">
        <v>5</v>
      </c>
    </row>
    <row r="9" spans="1:5" s="41" customFormat="1" ht="18.75" customHeight="1">
      <c r="A9" s="39">
        <v>700</v>
      </c>
      <c r="B9" s="39"/>
      <c r="C9" s="39"/>
      <c r="D9" s="69" t="s">
        <v>84</v>
      </c>
      <c r="E9" s="53">
        <f>E10</f>
        <v>-296000</v>
      </c>
    </row>
    <row r="10" spans="1:5" s="22" customFormat="1" ht="18.75" customHeight="1">
      <c r="A10" s="24"/>
      <c r="B10" s="24">
        <v>70005</v>
      </c>
      <c r="C10" s="24"/>
      <c r="D10" s="70" t="s">
        <v>85</v>
      </c>
      <c r="E10" s="54">
        <f>E11</f>
        <v>-296000</v>
      </c>
    </row>
    <row r="11" spans="1:5" s="22" customFormat="1" ht="27.75" customHeight="1">
      <c r="A11" s="24"/>
      <c r="B11" s="24"/>
      <c r="C11" s="75" t="s">
        <v>89</v>
      </c>
      <c r="D11" s="4" t="s">
        <v>86</v>
      </c>
      <c r="E11" s="54">
        <v>-296000</v>
      </c>
    </row>
    <row r="12" spans="1:5" s="43" customFormat="1" ht="42.75" customHeight="1">
      <c r="A12" s="76">
        <v>756</v>
      </c>
      <c r="B12" s="36"/>
      <c r="C12" s="42"/>
      <c r="D12" s="44" t="s">
        <v>45</v>
      </c>
      <c r="E12" s="51">
        <f>E13+E16</f>
        <v>310000</v>
      </c>
    </row>
    <row r="13" spans="1:5" s="74" customFormat="1" ht="45" customHeight="1">
      <c r="A13" s="71"/>
      <c r="B13" s="17">
        <v>75616</v>
      </c>
      <c r="C13" s="72"/>
      <c r="D13" s="26" t="s">
        <v>88</v>
      </c>
      <c r="E13" s="73">
        <f>E14+E15</f>
        <v>260000</v>
      </c>
    </row>
    <row r="14" spans="1:5" s="74" customFormat="1" ht="21" customHeight="1">
      <c r="A14" s="71"/>
      <c r="B14" s="71"/>
      <c r="C14" s="75" t="s">
        <v>90</v>
      </c>
      <c r="D14" s="70" t="s">
        <v>91</v>
      </c>
      <c r="E14" s="73">
        <v>200000</v>
      </c>
    </row>
    <row r="15" spans="1:5" s="74" customFormat="1" ht="19.5" customHeight="1">
      <c r="A15" s="71"/>
      <c r="B15" s="71"/>
      <c r="C15" s="75" t="s">
        <v>101</v>
      </c>
      <c r="D15" s="70" t="s">
        <v>102</v>
      </c>
      <c r="E15" s="73">
        <v>60000</v>
      </c>
    </row>
    <row r="16" spans="1:5" s="35" customFormat="1" ht="27.75" customHeight="1">
      <c r="A16" s="24"/>
      <c r="B16" s="17">
        <v>75618</v>
      </c>
      <c r="C16" s="37"/>
      <c r="D16" s="26" t="s">
        <v>80</v>
      </c>
      <c r="E16" s="52">
        <f>E17</f>
        <v>50000</v>
      </c>
    </row>
    <row r="17" spans="1:5" s="35" customFormat="1" ht="28.5" customHeight="1">
      <c r="A17" s="24"/>
      <c r="B17" s="24"/>
      <c r="C17" s="37" t="s">
        <v>81</v>
      </c>
      <c r="D17" s="26" t="s">
        <v>82</v>
      </c>
      <c r="E17" s="52">
        <v>50000</v>
      </c>
    </row>
    <row r="18" spans="1:5" s="58" customFormat="1" ht="19.5" customHeight="1">
      <c r="A18" s="3">
        <v>758</v>
      </c>
      <c r="B18" s="3"/>
      <c r="C18" s="3"/>
      <c r="D18" s="45" t="s">
        <v>54</v>
      </c>
      <c r="E18" s="57">
        <f>E19</f>
        <v>1829</v>
      </c>
    </row>
    <row r="19" spans="1:5" s="61" customFormat="1" ht="21" customHeight="1">
      <c r="A19" s="10"/>
      <c r="B19" s="10">
        <v>75801</v>
      </c>
      <c r="C19" s="10"/>
      <c r="D19" s="59" t="s">
        <v>55</v>
      </c>
      <c r="E19" s="60">
        <f>E20</f>
        <v>1829</v>
      </c>
    </row>
    <row r="20" spans="1:5" s="61" customFormat="1" ht="19.5" customHeight="1">
      <c r="A20" s="10"/>
      <c r="B20" s="10"/>
      <c r="C20" s="10">
        <v>2920</v>
      </c>
      <c r="D20" s="59" t="s">
        <v>56</v>
      </c>
      <c r="E20" s="60">
        <v>1829</v>
      </c>
    </row>
    <row r="21" spans="1:5" s="41" customFormat="1" ht="21" customHeight="1">
      <c r="A21" s="39">
        <v>900</v>
      </c>
      <c r="B21" s="39"/>
      <c r="C21" s="78"/>
      <c r="D21" s="77" t="s">
        <v>93</v>
      </c>
      <c r="E21" s="79">
        <f>E22</f>
        <v>-375000</v>
      </c>
    </row>
    <row r="22" spans="1:5" s="22" customFormat="1" ht="21" customHeight="1">
      <c r="A22" s="24"/>
      <c r="B22" s="24">
        <v>90001</v>
      </c>
      <c r="C22" s="37"/>
      <c r="D22" s="19" t="s">
        <v>94</v>
      </c>
      <c r="E22" s="55">
        <f>E23</f>
        <v>-375000</v>
      </c>
    </row>
    <row r="23" spans="1:5" s="22" customFormat="1" ht="27.75" customHeight="1">
      <c r="A23" s="24"/>
      <c r="B23" s="24"/>
      <c r="C23" s="37" t="s">
        <v>92</v>
      </c>
      <c r="D23" s="4" t="s">
        <v>95</v>
      </c>
      <c r="E23" s="55">
        <v>-375000</v>
      </c>
    </row>
    <row r="24" spans="1:5" ht="17.25" customHeight="1">
      <c r="A24" s="28"/>
      <c r="B24" s="28"/>
      <c r="C24" s="28"/>
      <c r="D24" s="24" t="s">
        <v>34</v>
      </c>
      <c r="E24" s="56">
        <f>E9+E12+E18+E21</f>
        <v>-359171</v>
      </c>
    </row>
    <row r="25" spans="1:5" ht="15.75" customHeight="1">
      <c r="A25" s="33"/>
      <c r="B25" s="33"/>
      <c r="C25" s="33"/>
      <c r="D25" s="34"/>
      <c r="E25" s="32"/>
    </row>
    <row r="26" spans="1:4" s="18" customFormat="1" ht="27.75" customHeight="1">
      <c r="A26" s="95" t="s">
        <v>35</v>
      </c>
      <c r="B26" s="95"/>
      <c r="C26" s="95"/>
      <c r="D26" s="95"/>
    </row>
    <row r="27" spans="1:5" s="1" customFormat="1" ht="20.25" customHeight="1">
      <c r="A27" s="29" t="s">
        <v>10</v>
      </c>
      <c r="B27" s="29" t="s">
        <v>11</v>
      </c>
      <c r="C27" s="2" t="s">
        <v>32</v>
      </c>
      <c r="D27" s="2" t="s">
        <v>29</v>
      </c>
      <c r="E27" s="30" t="s">
        <v>36</v>
      </c>
    </row>
    <row r="28" spans="1:5" s="22" customFormat="1" ht="14.25">
      <c r="A28" s="24">
        <v>1</v>
      </c>
      <c r="B28" s="24">
        <v>2</v>
      </c>
      <c r="C28" s="24">
        <v>3</v>
      </c>
      <c r="D28" s="24">
        <v>4</v>
      </c>
      <c r="E28" s="25">
        <v>5</v>
      </c>
    </row>
    <row r="29" spans="1:5" s="41" customFormat="1" ht="19.5" customHeight="1">
      <c r="A29" s="39">
        <v>801</v>
      </c>
      <c r="B29" s="39"/>
      <c r="C29" s="6"/>
      <c r="D29" s="27" t="s">
        <v>43</v>
      </c>
      <c r="E29" s="53">
        <f>E30+E32</f>
        <v>15829</v>
      </c>
    </row>
    <row r="30" spans="1:5" s="22" customFormat="1" ht="19.5" customHeight="1">
      <c r="A30" s="24"/>
      <c r="B30" s="24">
        <v>80101</v>
      </c>
      <c r="C30" s="17"/>
      <c r="D30" s="28" t="s">
        <v>44</v>
      </c>
      <c r="E30" s="54">
        <f>E31</f>
        <v>1829</v>
      </c>
    </row>
    <row r="31" spans="1:5" s="22" customFormat="1" ht="19.5" customHeight="1">
      <c r="A31" s="24"/>
      <c r="B31" s="24"/>
      <c r="C31" s="17">
        <v>4010</v>
      </c>
      <c r="D31" s="28" t="s">
        <v>42</v>
      </c>
      <c r="E31" s="54">
        <v>1829</v>
      </c>
    </row>
    <row r="32" spans="1:5" s="22" customFormat="1" ht="19.5" customHeight="1">
      <c r="A32" s="24"/>
      <c r="B32" s="24">
        <v>80104</v>
      </c>
      <c r="C32" s="24"/>
      <c r="D32" s="28" t="s">
        <v>87</v>
      </c>
      <c r="E32" s="54">
        <f>E33</f>
        <v>14000</v>
      </c>
    </row>
    <row r="33" spans="1:5" s="22" customFormat="1" ht="19.5" customHeight="1">
      <c r="A33" s="24"/>
      <c r="B33" s="24"/>
      <c r="C33" s="24">
        <v>4010</v>
      </c>
      <c r="D33" s="28" t="s">
        <v>42</v>
      </c>
      <c r="E33" s="54">
        <v>14000</v>
      </c>
    </row>
    <row r="34" spans="1:5" s="22" customFormat="1" ht="19.5" customHeight="1">
      <c r="A34" s="39">
        <v>900</v>
      </c>
      <c r="B34" s="39"/>
      <c r="C34" s="78"/>
      <c r="D34" s="77" t="s">
        <v>93</v>
      </c>
      <c r="E34" s="54">
        <f>E35</f>
        <v>-375000</v>
      </c>
    </row>
    <row r="35" spans="1:5" s="22" customFormat="1" ht="19.5" customHeight="1">
      <c r="A35" s="24"/>
      <c r="B35" s="24">
        <v>90001</v>
      </c>
      <c r="C35" s="37"/>
      <c r="D35" s="19" t="s">
        <v>94</v>
      </c>
      <c r="E35" s="54">
        <f>E36</f>
        <v>-375000</v>
      </c>
    </row>
    <row r="36" spans="1:5" s="22" customFormat="1" ht="19.5" customHeight="1">
      <c r="A36" s="24"/>
      <c r="B36" s="24"/>
      <c r="C36" s="24">
        <v>6050</v>
      </c>
      <c r="D36" s="38" t="s">
        <v>96</v>
      </c>
      <c r="E36" s="54">
        <v>-375000</v>
      </c>
    </row>
    <row r="37" spans="1:5" s="1" customFormat="1" ht="16.5" customHeight="1">
      <c r="A37" s="2"/>
      <c r="B37" s="2"/>
      <c r="C37" s="2"/>
      <c r="D37" s="30" t="s">
        <v>34</v>
      </c>
      <c r="E37" s="40">
        <f>E29+E34</f>
        <v>-359171</v>
      </c>
    </row>
    <row r="38" spans="1:5" ht="20.25" customHeight="1">
      <c r="A38" s="1"/>
      <c r="B38" s="8" t="s">
        <v>37</v>
      </c>
      <c r="C38" s="8"/>
      <c r="D38" s="1"/>
      <c r="E38" s="1"/>
    </row>
    <row r="39" spans="1:5" ht="162" customHeight="1">
      <c r="A39" s="96" t="s">
        <v>103</v>
      </c>
      <c r="B39" s="96"/>
      <c r="C39" s="96"/>
      <c r="D39" s="96"/>
      <c r="E39" s="96"/>
    </row>
    <row r="40" spans="1:5" ht="14.25" customHeight="1">
      <c r="A40" s="96"/>
      <c r="B40" s="96"/>
      <c r="C40" s="96"/>
      <c r="D40" s="96"/>
      <c r="E40" s="96"/>
    </row>
    <row r="41" spans="1:5" ht="14.25" customHeight="1">
      <c r="A41" s="31"/>
      <c r="B41" s="31"/>
      <c r="C41" s="31"/>
      <c r="D41" s="31"/>
      <c r="E41" s="31"/>
    </row>
    <row r="42" spans="1:5" ht="12" customHeight="1">
      <c r="A42" s="20" t="s">
        <v>38</v>
      </c>
      <c r="D42" s="93" t="s">
        <v>39</v>
      </c>
      <c r="E42" s="93"/>
    </row>
    <row r="43" ht="9" customHeight="1"/>
    <row r="44" spans="4:5" ht="14.25">
      <c r="D44" s="93" t="s">
        <v>40</v>
      </c>
      <c r="E44" s="93"/>
    </row>
  </sheetData>
  <mergeCells count="10">
    <mergeCell ref="D1:E1"/>
    <mergeCell ref="C2:E2"/>
    <mergeCell ref="A4:E4"/>
    <mergeCell ref="A5:E5"/>
    <mergeCell ref="D42:E42"/>
    <mergeCell ref="D44:E44"/>
    <mergeCell ref="A6:C6"/>
    <mergeCell ref="A26:D26"/>
    <mergeCell ref="A39:E39"/>
    <mergeCell ref="A40:E40"/>
  </mergeCells>
  <printOptions/>
  <pageMargins left="0.37" right="0.24" top="0.37" bottom="0.27" header="0.23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E27" sqref="E27"/>
    </sheetView>
  </sheetViews>
  <sheetFormatPr defaultColWidth="9.00390625" defaultRowHeight="12.75"/>
  <cols>
    <col min="1" max="1" width="5.875" style="1" customWidth="1"/>
    <col min="2" max="2" width="9.875" style="1" customWidth="1"/>
    <col min="3" max="3" width="8.875" style="1" customWidth="1"/>
    <col min="4" max="4" width="43.25390625" style="1" customWidth="1"/>
    <col min="5" max="5" width="14.125" style="1" customWidth="1"/>
    <col min="6" max="6" width="12.25390625" style="1" customWidth="1"/>
    <col min="7" max="16384" width="9.125" style="1" customWidth="1"/>
  </cols>
  <sheetData>
    <row r="1" spans="4:6" ht="18" customHeight="1">
      <c r="D1" s="115" t="s">
        <v>121</v>
      </c>
      <c r="E1" s="115"/>
      <c r="F1" s="115"/>
    </row>
    <row r="2" spans="4:6" ht="14.25">
      <c r="D2" s="115" t="s">
        <v>106</v>
      </c>
      <c r="E2" s="115"/>
      <c r="F2" s="115"/>
    </row>
    <row r="3" spans="4:6" ht="14.25">
      <c r="D3" s="115" t="s">
        <v>122</v>
      </c>
      <c r="E3" s="115"/>
      <c r="F3" s="115"/>
    </row>
    <row r="4" spans="2:6" ht="33.75" customHeight="1">
      <c r="B4" s="117" t="s">
        <v>107</v>
      </c>
      <c r="C4" s="117"/>
      <c r="D4" s="117"/>
      <c r="E4" s="117"/>
      <c r="F4" s="117"/>
    </row>
    <row r="5" spans="1:6" ht="24.75" customHeight="1">
      <c r="A5" s="116" t="s">
        <v>108</v>
      </c>
      <c r="B5" s="116"/>
      <c r="C5" s="116"/>
      <c r="D5" s="85"/>
      <c r="E5" s="85"/>
      <c r="F5" s="85"/>
    </row>
    <row r="6" spans="1:6" ht="20.25" customHeight="1">
      <c r="A6" s="19" t="s">
        <v>10</v>
      </c>
      <c r="B6" s="86" t="s">
        <v>11</v>
      </c>
      <c r="C6" s="86" t="s">
        <v>32</v>
      </c>
      <c r="D6" s="86" t="s">
        <v>109</v>
      </c>
      <c r="E6" s="86" t="s">
        <v>110</v>
      </c>
      <c r="F6" s="86" t="s">
        <v>111</v>
      </c>
    </row>
    <row r="7" spans="1:6" ht="18.75" customHeight="1">
      <c r="A7" s="7">
        <v>801</v>
      </c>
      <c r="B7" s="29"/>
      <c r="C7" s="2"/>
      <c r="D7" s="87" t="s">
        <v>43</v>
      </c>
      <c r="E7" s="92">
        <f>E8</f>
        <v>14500</v>
      </c>
      <c r="F7" s="92">
        <f>F8</f>
        <v>14500</v>
      </c>
    </row>
    <row r="8" spans="1:6" ht="18.75" customHeight="1">
      <c r="A8" s="29"/>
      <c r="B8" s="2">
        <v>80101</v>
      </c>
      <c r="C8" s="2"/>
      <c r="D8" s="4" t="s">
        <v>44</v>
      </c>
      <c r="E8" s="89">
        <f>E9+E10</f>
        <v>14500</v>
      </c>
      <c r="F8" s="88">
        <f>F11</f>
        <v>14500</v>
      </c>
    </row>
    <row r="9" spans="1:6" ht="17.25" customHeight="1">
      <c r="A9" s="29"/>
      <c r="B9" s="2"/>
      <c r="C9" s="2">
        <v>4040</v>
      </c>
      <c r="D9" s="4" t="s">
        <v>116</v>
      </c>
      <c r="E9" s="89">
        <v>5000</v>
      </c>
      <c r="F9" s="88"/>
    </row>
    <row r="10" spans="1:6" ht="17.25" customHeight="1">
      <c r="A10" s="29"/>
      <c r="B10" s="2"/>
      <c r="C10" s="2">
        <v>4260</v>
      </c>
      <c r="D10" s="4" t="s">
        <v>117</v>
      </c>
      <c r="E10" s="89">
        <v>9500</v>
      </c>
      <c r="F10" s="88"/>
    </row>
    <row r="11" spans="1:6" s="80" customFormat="1" ht="27" customHeight="1">
      <c r="A11" s="86"/>
      <c r="B11" s="86"/>
      <c r="C11" s="5">
        <v>6060</v>
      </c>
      <c r="D11" s="14" t="s">
        <v>112</v>
      </c>
      <c r="E11" s="89"/>
      <c r="F11" s="90">
        <v>14500</v>
      </c>
    </row>
    <row r="12" spans="1:6" ht="20.25" customHeight="1">
      <c r="A12" s="2"/>
      <c r="B12" s="2"/>
      <c r="C12" s="29"/>
      <c r="D12" s="30" t="s">
        <v>113</v>
      </c>
      <c r="E12" s="40">
        <f>E7</f>
        <v>14500</v>
      </c>
      <c r="F12" s="40">
        <f>F7</f>
        <v>14500</v>
      </c>
    </row>
    <row r="13" spans="2:3" ht="30.75" customHeight="1">
      <c r="B13" s="91" t="s">
        <v>37</v>
      </c>
      <c r="C13" s="91"/>
    </row>
    <row r="14" spans="1:6" ht="76.5" customHeight="1">
      <c r="A14" s="96" t="s">
        <v>118</v>
      </c>
      <c r="B14" s="96"/>
      <c r="C14" s="96"/>
      <c r="D14" s="96"/>
      <c r="E14" s="96"/>
      <c r="F14" s="96"/>
    </row>
    <row r="15" spans="4:6" ht="18" customHeight="1">
      <c r="D15" s="115" t="s">
        <v>114</v>
      </c>
      <c r="E15" s="115"/>
      <c r="F15" s="115"/>
    </row>
    <row r="17" spans="4:6" ht="14.25">
      <c r="D17" s="115" t="s">
        <v>115</v>
      </c>
      <c r="E17" s="115"/>
      <c r="F17" s="115"/>
    </row>
  </sheetData>
  <mergeCells count="8">
    <mergeCell ref="D1:F1"/>
    <mergeCell ref="D2:F2"/>
    <mergeCell ref="D3:F3"/>
    <mergeCell ref="B4:F4"/>
    <mergeCell ref="D17:F17"/>
    <mergeCell ref="D15:F15"/>
    <mergeCell ref="A5:C5"/>
    <mergeCell ref="A14:F14"/>
  </mergeCells>
  <printOptions/>
  <pageMargins left="0.53" right="0.27" top="0.6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4">
      <selection activeCell="I19" sqref="I19"/>
    </sheetView>
  </sheetViews>
  <sheetFormatPr defaultColWidth="9.00390625" defaultRowHeight="12.75"/>
  <cols>
    <col min="1" max="1" width="4.25390625" style="15" customWidth="1"/>
    <col min="2" max="2" width="5.25390625" style="15" customWidth="1"/>
    <col min="3" max="3" width="8.25390625" style="15" customWidth="1"/>
    <col min="4" max="4" width="6.375" style="15" customWidth="1"/>
    <col min="5" max="5" width="40.00390625" style="15" customWidth="1"/>
    <col min="6" max="6" width="12.75390625" style="15" customWidth="1"/>
    <col min="7" max="7" width="11.375" style="15" customWidth="1"/>
    <col min="8" max="8" width="10.875" style="15" customWidth="1"/>
    <col min="9" max="9" width="9.00390625" style="15" customWidth="1"/>
    <col min="10" max="10" width="12.75390625" style="15" customWidth="1"/>
    <col min="11" max="11" width="13.00390625" style="15" customWidth="1"/>
    <col min="12" max="12" width="16.125" style="15" customWidth="1"/>
    <col min="13" max="16384" width="9.125" style="15" customWidth="1"/>
  </cols>
  <sheetData>
    <row r="1" spans="8:12" ht="14.25">
      <c r="H1" s="105" t="s">
        <v>123</v>
      </c>
      <c r="I1" s="105"/>
      <c r="J1" s="105"/>
      <c r="K1" s="105"/>
      <c r="L1" s="105"/>
    </row>
    <row r="2" spans="8:12" ht="14.25">
      <c r="H2" s="105" t="s">
        <v>120</v>
      </c>
      <c r="I2" s="105"/>
      <c r="J2" s="105"/>
      <c r="K2" s="105"/>
      <c r="L2" s="105"/>
    </row>
    <row r="3" ht="8.25" customHeight="1"/>
    <row r="4" spans="1:12" ht="15.75">
      <c r="A4" s="103" t="s">
        <v>57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2" ht="15">
      <c r="A5" s="112" t="s">
        <v>58</v>
      </c>
      <c r="B5" s="112" t="s">
        <v>10</v>
      </c>
      <c r="C5" s="112" t="s">
        <v>59</v>
      </c>
      <c r="D5" s="112" t="s">
        <v>32</v>
      </c>
      <c r="E5" s="104" t="s">
        <v>60</v>
      </c>
      <c r="F5" s="104" t="s">
        <v>46</v>
      </c>
      <c r="G5" s="104" t="s">
        <v>30</v>
      </c>
      <c r="H5" s="104"/>
      <c r="I5" s="104"/>
      <c r="J5" s="104"/>
      <c r="K5" s="104"/>
      <c r="L5" s="113" t="s">
        <v>61</v>
      </c>
    </row>
    <row r="6" spans="1:12" ht="15">
      <c r="A6" s="112"/>
      <c r="B6" s="112"/>
      <c r="C6" s="112"/>
      <c r="D6" s="112"/>
      <c r="E6" s="104"/>
      <c r="F6" s="104"/>
      <c r="G6" s="113" t="s">
        <v>47</v>
      </c>
      <c r="H6" s="104" t="s">
        <v>48</v>
      </c>
      <c r="I6" s="104"/>
      <c r="J6" s="104"/>
      <c r="K6" s="104"/>
      <c r="L6" s="114"/>
    </row>
    <row r="7" spans="1:12" ht="14.25">
      <c r="A7" s="112"/>
      <c r="B7" s="112"/>
      <c r="C7" s="112"/>
      <c r="D7" s="112"/>
      <c r="E7" s="104"/>
      <c r="F7" s="104"/>
      <c r="G7" s="114"/>
      <c r="H7" s="104" t="s">
        <v>97</v>
      </c>
      <c r="I7" s="104" t="s">
        <v>49</v>
      </c>
      <c r="J7" s="104" t="s">
        <v>62</v>
      </c>
      <c r="K7" s="104" t="s">
        <v>50</v>
      </c>
      <c r="L7" s="114"/>
    </row>
    <row r="8" spans="1:12" ht="14.25">
      <c r="A8" s="112"/>
      <c r="B8" s="112"/>
      <c r="C8" s="112"/>
      <c r="D8" s="112"/>
      <c r="E8" s="104"/>
      <c r="F8" s="104"/>
      <c r="G8" s="114"/>
      <c r="H8" s="104"/>
      <c r="I8" s="104"/>
      <c r="J8" s="104"/>
      <c r="K8" s="104"/>
      <c r="L8" s="114"/>
    </row>
    <row r="9" spans="1:12" ht="48.75" customHeight="1">
      <c r="A9" s="112"/>
      <c r="B9" s="112"/>
      <c r="C9" s="112"/>
      <c r="D9" s="112"/>
      <c r="E9" s="104"/>
      <c r="F9" s="104"/>
      <c r="G9" s="81"/>
      <c r="H9" s="104"/>
      <c r="I9" s="104"/>
      <c r="J9" s="104"/>
      <c r="K9" s="104"/>
      <c r="L9" s="81"/>
    </row>
    <row r="10" spans="1:12" ht="17.2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</row>
    <row r="11" spans="1:12" ht="42" customHeight="1">
      <c r="A11" s="5">
        <v>1</v>
      </c>
      <c r="B11" s="11" t="s">
        <v>12</v>
      </c>
      <c r="C11" s="11" t="s">
        <v>13</v>
      </c>
      <c r="D11" s="5">
        <v>6050</v>
      </c>
      <c r="E11" s="12" t="s">
        <v>14</v>
      </c>
      <c r="F11" s="46">
        <v>1000000</v>
      </c>
      <c r="G11" s="46">
        <v>561900</v>
      </c>
      <c r="H11" s="46">
        <v>452500</v>
      </c>
      <c r="I11" s="47"/>
      <c r="J11" s="48" t="s">
        <v>70</v>
      </c>
      <c r="K11" s="47"/>
      <c r="L11" s="47" t="s">
        <v>63</v>
      </c>
    </row>
    <row r="12" spans="1:12" ht="25.5" customHeight="1">
      <c r="A12" s="5"/>
      <c r="B12" s="11"/>
      <c r="C12" s="11"/>
      <c r="D12" s="5"/>
      <c r="E12" s="14" t="s">
        <v>64</v>
      </c>
      <c r="F12" s="47"/>
      <c r="G12" s="47"/>
      <c r="H12" s="47"/>
      <c r="I12" s="47"/>
      <c r="J12" s="48" t="s">
        <v>51</v>
      </c>
      <c r="K12" s="47"/>
      <c r="L12" s="47"/>
    </row>
    <row r="13" spans="1:12" ht="43.5" customHeight="1">
      <c r="A13" s="5">
        <v>2</v>
      </c>
      <c r="B13" s="11" t="s">
        <v>12</v>
      </c>
      <c r="C13" s="11" t="s">
        <v>13</v>
      </c>
      <c r="D13" s="47">
        <v>6050</v>
      </c>
      <c r="E13" s="14" t="s">
        <v>15</v>
      </c>
      <c r="F13" s="46">
        <v>210000</v>
      </c>
      <c r="G13" s="46">
        <f>H13</f>
        <v>10000</v>
      </c>
      <c r="H13" s="46">
        <v>10000</v>
      </c>
      <c r="I13" s="47"/>
      <c r="J13" s="48" t="s">
        <v>51</v>
      </c>
      <c r="K13" s="47"/>
      <c r="L13" s="47" t="s">
        <v>63</v>
      </c>
    </row>
    <row r="14" spans="1:12" s="8" customFormat="1" ht="20.25" customHeight="1">
      <c r="A14" s="7"/>
      <c r="B14" s="64"/>
      <c r="C14" s="82" t="s">
        <v>73</v>
      </c>
      <c r="D14" s="83"/>
      <c r="E14" s="84"/>
      <c r="F14" s="65">
        <f>SUM(F11:F13)</f>
        <v>1210000</v>
      </c>
      <c r="G14" s="65">
        <f>SUM(G11:G13)</f>
        <v>571900</v>
      </c>
      <c r="H14" s="65">
        <f>SUM(H11:H13)</f>
        <v>462500</v>
      </c>
      <c r="I14" s="62"/>
      <c r="J14" s="67">
        <v>109400</v>
      </c>
      <c r="K14" s="62"/>
      <c r="L14" s="62"/>
    </row>
    <row r="15" spans="1:12" ht="19.5" customHeight="1">
      <c r="A15" s="5">
        <v>3</v>
      </c>
      <c r="B15" s="11">
        <v>400</v>
      </c>
      <c r="C15" s="11">
        <v>40002</v>
      </c>
      <c r="D15" s="11">
        <v>6060</v>
      </c>
      <c r="E15" s="14" t="s">
        <v>16</v>
      </c>
      <c r="F15" s="46">
        <f>G15</f>
        <v>22000</v>
      </c>
      <c r="G15" s="46">
        <f>H15</f>
        <v>22000</v>
      </c>
      <c r="H15" s="46">
        <v>22000</v>
      </c>
      <c r="I15" s="47"/>
      <c r="J15" s="48"/>
      <c r="K15" s="47"/>
      <c r="L15" s="47" t="s">
        <v>63</v>
      </c>
    </row>
    <row r="16" spans="1:12" ht="96.75" customHeight="1">
      <c r="A16" s="5">
        <v>4</v>
      </c>
      <c r="B16" s="5">
        <v>600</v>
      </c>
      <c r="C16" s="5">
        <v>60013</v>
      </c>
      <c r="D16" s="5">
        <v>6050</v>
      </c>
      <c r="E16" s="14" t="s">
        <v>17</v>
      </c>
      <c r="F16" s="46">
        <v>1090000</v>
      </c>
      <c r="G16" s="46">
        <f aca="true" t="shared" si="0" ref="G16:G27">H16</f>
        <v>170000</v>
      </c>
      <c r="H16" s="46">
        <v>170000</v>
      </c>
      <c r="I16" s="47"/>
      <c r="J16" s="48"/>
      <c r="K16" s="47"/>
      <c r="L16" s="47" t="s">
        <v>63</v>
      </c>
    </row>
    <row r="17" spans="1:12" ht="30.75" customHeight="1">
      <c r="A17" s="5">
        <v>5</v>
      </c>
      <c r="B17" s="5">
        <v>600</v>
      </c>
      <c r="C17" s="5">
        <v>60016</v>
      </c>
      <c r="D17" s="5">
        <v>6050</v>
      </c>
      <c r="E17" s="14" t="s">
        <v>18</v>
      </c>
      <c r="F17" s="46">
        <f>G17</f>
        <v>7000</v>
      </c>
      <c r="G17" s="46">
        <f t="shared" si="0"/>
        <v>7000</v>
      </c>
      <c r="H17" s="46">
        <v>7000</v>
      </c>
      <c r="I17" s="47"/>
      <c r="J17" s="48"/>
      <c r="K17" s="47"/>
      <c r="L17" s="47" t="s">
        <v>63</v>
      </c>
    </row>
    <row r="18" spans="1:12" ht="99.75" customHeight="1">
      <c r="A18" s="5">
        <v>6</v>
      </c>
      <c r="B18" s="5">
        <v>600</v>
      </c>
      <c r="C18" s="5">
        <v>60016</v>
      </c>
      <c r="D18" s="5">
        <v>6050</v>
      </c>
      <c r="E18" s="14" t="s">
        <v>71</v>
      </c>
      <c r="F18" s="46">
        <f>G18</f>
        <v>161816</v>
      </c>
      <c r="G18" s="46">
        <f t="shared" si="0"/>
        <v>161816</v>
      </c>
      <c r="H18" s="46">
        <v>161816</v>
      </c>
      <c r="I18" s="47"/>
      <c r="J18" s="48"/>
      <c r="K18" s="47"/>
      <c r="L18" s="47" t="s">
        <v>63</v>
      </c>
    </row>
    <row r="19" spans="1:12" s="8" customFormat="1" ht="21.75" customHeight="1">
      <c r="A19" s="7"/>
      <c r="B19" s="7"/>
      <c r="C19" s="82" t="s">
        <v>72</v>
      </c>
      <c r="D19" s="83"/>
      <c r="E19" s="84"/>
      <c r="F19" s="65">
        <f>SUM(F16:F18)</f>
        <v>1258816</v>
      </c>
      <c r="G19" s="65">
        <f t="shared" si="0"/>
        <v>338816</v>
      </c>
      <c r="H19" s="65">
        <f>SUM(H16:H18)</f>
        <v>338816</v>
      </c>
      <c r="I19" s="62"/>
      <c r="J19" s="66"/>
      <c r="K19" s="62"/>
      <c r="L19" s="62"/>
    </row>
    <row r="20" spans="1:12" s="8" customFormat="1" ht="28.5" customHeight="1">
      <c r="A20" s="5">
        <v>7</v>
      </c>
      <c r="B20" s="5">
        <v>700</v>
      </c>
      <c r="C20" s="5">
        <v>70005</v>
      </c>
      <c r="D20" s="5">
        <v>6060</v>
      </c>
      <c r="E20" s="9" t="s">
        <v>0</v>
      </c>
      <c r="F20" s="46">
        <f>G20</f>
        <v>84000</v>
      </c>
      <c r="G20" s="46">
        <f t="shared" si="0"/>
        <v>84000</v>
      </c>
      <c r="H20" s="46">
        <v>84000</v>
      </c>
      <c r="I20" s="62"/>
      <c r="J20" s="66"/>
      <c r="K20" s="62"/>
      <c r="L20" s="47" t="s">
        <v>63</v>
      </c>
    </row>
    <row r="21" spans="1:12" s="8" customFormat="1" ht="42" customHeight="1">
      <c r="A21" s="5">
        <v>8</v>
      </c>
      <c r="B21" s="5">
        <v>700</v>
      </c>
      <c r="C21" s="5">
        <v>70005</v>
      </c>
      <c r="D21" s="5">
        <v>6060</v>
      </c>
      <c r="E21" s="9" t="s">
        <v>1</v>
      </c>
      <c r="F21" s="46">
        <f>G21</f>
        <v>73000</v>
      </c>
      <c r="G21" s="46">
        <f t="shared" si="0"/>
        <v>73000</v>
      </c>
      <c r="H21" s="46">
        <v>73000</v>
      </c>
      <c r="I21" s="62"/>
      <c r="J21" s="66"/>
      <c r="K21" s="62"/>
      <c r="L21" s="47" t="s">
        <v>63</v>
      </c>
    </row>
    <row r="22" spans="1:12" s="8" customFormat="1" ht="18.75" customHeight="1">
      <c r="A22" s="7"/>
      <c r="B22" s="7"/>
      <c r="C22" s="106" t="s">
        <v>2</v>
      </c>
      <c r="D22" s="107"/>
      <c r="E22" s="108"/>
      <c r="F22" s="65">
        <f>SUM(F20:F21)</f>
        <v>157000</v>
      </c>
      <c r="G22" s="65">
        <f t="shared" si="0"/>
        <v>157000</v>
      </c>
      <c r="H22" s="65">
        <f>SUM(H20:H21)</f>
        <v>157000</v>
      </c>
      <c r="I22" s="62"/>
      <c r="J22" s="66"/>
      <c r="K22" s="62"/>
      <c r="L22" s="62"/>
    </row>
    <row r="23" spans="1:12" s="8" customFormat="1" ht="27" customHeight="1">
      <c r="A23" s="5">
        <v>9</v>
      </c>
      <c r="B23" s="7">
        <v>750</v>
      </c>
      <c r="C23" s="6">
        <v>75023</v>
      </c>
      <c r="D23" s="6">
        <v>6060</v>
      </c>
      <c r="E23" s="9" t="s">
        <v>3</v>
      </c>
      <c r="F23" s="46">
        <f>G23</f>
        <v>103400</v>
      </c>
      <c r="G23" s="46">
        <f t="shared" si="0"/>
        <v>103400</v>
      </c>
      <c r="H23" s="46">
        <v>103400</v>
      </c>
      <c r="I23" s="62"/>
      <c r="J23" s="66"/>
      <c r="K23" s="62"/>
      <c r="L23" s="47" t="s">
        <v>63</v>
      </c>
    </row>
    <row r="24" spans="1:12" s="8" customFormat="1" ht="20.25" customHeight="1">
      <c r="A24" s="7"/>
      <c r="B24" s="7"/>
      <c r="C24" s="106" t="s">
        <v>4</v>
      </c>
      <c r="D24" s="107"/>
      <c r="E24" s="108"/>
      <c r="F24" s="65">
        <f>G24</f>
        <v>103400</v>
      </c>
      <c r="G24" s="65">
        <f t="shared" si="0"/>
        <v>103400</v>
      </c>
      <c r="H24" s="65">
        <f>SUM(H23)</f>
        <v>103400</v>
      </c>
      <c r="I24" s="62"/>
      <c r="J24" s="66"/>
      <c r="K24" s="62"/>
      <c r="L24" s="62"/>
    </row>
    <row r="25" spans="1:12" s="8" customFormat="1" ht="29.25" customHeight="1">
      <c r="A25" s="5">
        <v>10</v>
      </c>
      <c r="B25" s="13">
        <v>754</v>
      </c>
      <c r="C25" s="5">
        <v>75412</v>
      </c>
      <c r="D25" s="5">
        <v>6060</v>
      </c>
      <c r="E25" s="9" t="s">
        <v>19</v>
      </c>
      <c r="F25" s="46">
        <f>G25</f>
        <v>25000</v>
      </c>
      <c r="G25" s="46">
        <f t="shared" si="0"/>
        <v>25000</v>
      </c>
      <c r="H25" s="46">
        <v>25000</v>
      </c>
      <c r="I25" s="62"/>
      <c r="J25" s="66"/>
      <c r="K25" s="62"/>
      <c r="L25" s="47" t="s">
        <v>63</v>
      </c>
    </row>
    <row r="26" spans="1:12" s="8" customFormat="1" ht="41.25" customHeight="1">
      <c r="A26" s="5">
        <v>11</v>
      </c>
      <c r="B26" s="13">
        <v>754</v>
      </c>
      <c r="C26" s="5">
        <v>75412</v>
      </c>
      <c r="D26" s="5">
        <v>6060</v>
      </c>
      <c r="E26" s="9" t="s">
        <v>5</v>
      </c>
      <c r="F26" s="46">
        <f>G26</f>
        <v>19430</v>
      </c>
      <c r="G26" s="46">
        <f t="shared" si="0"/>
        <v>19430</v>
      </c>
      <c r="H26" s="46">
        <v>19430</v>
      </c>
      <c r="I26" s="62"/>
      <c r="J26" s="66"/>
      <c r="K26" s="62"/>
      <c r="L26" s="47" t="s">
        <v>63</v>
      </c>
    </row>
    <row r="27" spans="1:12" s="8" customFormat="1" ht="29.25" customHeight="1">
      <c r="A27" s="7"/>
      <c r="B27" s="7"/>
      <c r="C27" s="106" t="s">
        <v>74</v>
      </c>
      <c r="D27" s="107"/>
      <c r="E27" s="108"/>
      <c r="F27" s="65">
        <f>G27</f>
        <v>44430</v>
      </c>
      <c r="G27" s="65">
        <f t="shared" si="0"/>
        <v>44430</v>
      </c>
      <c r="H27" s="65">
        <f>SUM(H25:H26)</f>
        <v>44430</v>
      </c>
      <c r="I27" s="62"/>
      <c r="J27" s="66"/>
      <c r="K27" s="62"/>
      <c r="L27" s="62"/>
    </row>
    <row r="28" spans="1:12" ht="30" customHeight="1">
      <c r="A28" s="5">
        <v>12</v>
      </c>
      <c r="B28" s="5">
        <v>801</v>
      </c>
      <c r="C28" s="5">
        <v>80101</v>
      </c>
      <c r="D28" s="5">
        <v>6050</v>
      </c>
      <c r="E28" s="14" t="s">
        <v>65</v>
      </c>
      <c r="F28" s="46">
        <v>820257</v>
      </c>
      <c r="G28" s="46">
        <v>820257</v>
      </c>
      <c r="H28" s="46">
        <v>141500</v>
      </c>
      <c r="I28" s="47"/>
      <c r="J28" s="48" t="s">
        <v>66</v>
      </c>
      <c r="K28" s="47"/>
      <c r="L28" s="47" t="s">
        <v>63</v>
      </c>
    </row>
    <row r="29" spans="1:12" ht="42.75">
      <c r="A29" s="5">
        <v>13</v>
      </c>
      <c r="B29" s="5">
        <v>801</v>
      </c>
      <c r="C29" s="5">
        <v>80101</v>
      </c>
      <c r="D29" s="5">
        <v>6060</v>
      </c>
      <c r="E29" s="14" t="s">
        <v>21</v>
      </c>
      <c r="F29" s="46">
        <f aca="true" t="shared" si="1" ref="F29:G36">G29</f>
        <v>300000</v>
      </c>
      <c r="G29" s="46">
        <f t="shared" si="1"/>
        <v>300000</v>
      </c>
      <c r="H29" s="46">
        <v>300000</v>
      </c>
      <c r="I29" s="47"/>
      <c r="J29" s="48"/>
      <c r="K29" s="47"/>
      <c r="L29" s="47" t="s">
        <v>63</v>
      </c>
    </row>
    <row r="30" spans="1:12" ht="54" customHeight="1">
      <c r="A30" s="5">
        <v>14</v>
      </c>
      <c r="B30" s="5">
        <v>801</v>
      </c>
      <c r="C30" s="2">
        <v>80101</v>
      </c>
      <c r="D30" s="2">
        <v>6050</v>
      </c>
      <c r="E30" s="16" t="s">
        <v>20</v>
      </c>
      <c r="F30" s="46">
        <f t="shared" si="1"/>
        <v>31000</v>
      </c>
      <c r="G30" s="46">
        <f t="shared" si="1"/>
        <v>31000</v>
      </c>
      <c r="H30" s="46">
        <v>31000</v>
      </c>
      <c r="I30" s="47"/>
      <c r="J30" s="48"/>
      <c r="K30" s="47"/>
      <c r="L30" s="16" t="s">
        <v>124</v>
      </c>
    </row>
    <row r="31" spans="1:12" ht="114" customHeight="1">
      <c r="A31" s="5">
        <v>15</v>
      </c>
      <c r="B31" s="5">
        <v>801</v>
      </c>
      <c r="C31" s="2">
        <v>80101</v>
      </c>
      <c r="D31" s="2">
        <v>6050</v>
      </c>
      <c r="E31" s="14" t="s">
        <v>7</v>
      </c>
      <c r="F31" s="46">
        <f t="shared" si="1"/>
        <v>34000</v>
      </c>
      <c r="G31" s="46">
        <f t="shared" si="1"/>
        <v>34000</v>
      </c>
      <c r="H31" s="46">
        <v>34000</v>
      </c>
      <c r="I31" s="47"/>
      <c r="J31" s="48"/>
      <c r="K31" s="47"/>
      <c r="L31" s="47" t="s">
        <v>63</v>
      </c>
    </row>
    <row r="32" spans="1:12" ht="27.75" customHeight="1">
      <c r="A32" s="5">
        <v>16</v>
      </c>
      <c r="B32" s="5">
        <v>801</v>
      </c>
      <c r="C32" s="2">
        <v>80101</v>
      </c>
      <c r="D32" s="2">
        <v>6050</v>
      </c>
      <c r="E32" s="14" t="s">
        <v>9</v>
      </c>
      <c r="F32" s="46">
        <f t="shared" si="1"/>
        <v>9700</v>
      </c>
      <c r="G32" s="46">
        <f t="shared" si="1"/>
        <v>9700</v>
      </c>
      <c r="H32" s="46">
        <v>9700</v>
      </c>
      <c r="I32" s="47"/>
      <c r="J32" s="48"/>
      <c r="K32" s="47"/>
      <c r="L32" s="47" t="s">
        <v>63</v>
      </c>
    </row>
    <row r="33" spans="1:12" ht="27.75" customHeight="1">
      <c r="A33" s="5">
        <v>17</v>
      </c>
      <c r="B33" s="5">
        <v>801</v>
      </c>
      <c r="C33" s="2">
        <v>80101</v>
      </c>
      <c r="D33" s="2">
        <v>6060</v>
      </c>
      <c r="E33" s="14" t="s">
        <v>6</v>
      </c>
      <c r="F33" s="46">
        <f t="shared" si="1"/>
        <v>16730</v>
      </c>
      <c r="G33" s="46">
        <f t="shared" si="1"/>
        <v>16730</v>
      </c>
      <c r="H33" s="46">
        <v>16730</v>
      </c>
      <c r="I33" s="47"/>
      <c r="J33" s="48"/>
      <c r="K33" s="47"/>
      <c r="L33" s="16" t="s">
        <v>125</v>
      </c>
    </row>
    <row r="34" spans="1:12" ht="27.75" customHeight="1">
      <c r="A34" s="5">
        <v>18</v>
      </c>
      <c r="B34" s="5">
        <v>801</v>
      </c>
      <c r="C34" s="2">
        <v>80101</v>
      </c>
      <c r="D34" s="2">
        <v>6060</v>
      </c>
      <c r="E34" s="14" t="s">
        <v>104</v>
      </c>
      <c r="F34" s="46">
        <f t="shared" si="1"/>
        <v>5000</v>
      </c>
      <c r="G34" s="46">
        <f t="shared" si="1"/>
        <v>5000</v>
      </c>
      <c r="H34" s="46">
        <v>5000</v>
      </c>
      <c r="I34" s="47"/>
      <c r="J34" s="48"/>
      <c r="K34" s="47"/>
      <c r="L34" s="16" t="s">
        <v>125</v>
      </c>
    </row>
    <row r="35" spans="1:12" ht="27.75" customHeight="1">
      <c r="A35" s="5">
        <v>19</v>
      </c>
      <c r="B35" s="5">
        <v>801</v>
      </c>
      <c r="C35" s="2">
        <v>80101</v>
      </c>
      <c r="D35" s="2">
        <v>6060</v>
      </c>
      <c r="E35" s="14" t="s">
        <v>105</v>
      </c>
      <c r="F35" s="46">
        <f t="shared" si="1"/>
        <v>9500</v>
      </c>
      <c r="G35" s="46">
        <f t="shared" si="1"/>
        <v>9500</v>
      </c>
      <c r="H35" s="46">
        <v>9500</v>
      </c>
      <c r="I35" s="47"/>
      <c r="J35" s="48"/>
      <c r="K35" s="47"/>
      <c r="L35" s="16" t="s">
        <v>124</v>
      </c>
    </row>
    <row r="36" spans="1:12" ht="96.75" customHeight="1">
      <c r="A36" s="5">
        <v>20</v>
      </c>
      <c r="B36" s="5">
        <v>801</v>
      </c>
      <c r="C36" s="2">
        <v>80101</v>
      </c>
      <c r="D36" s="2">
        <v>6050</v>
      </c>
      <c r="E36" s="14" t="s">
        <v>98</v>
      </c>
      <c r="F36" s="46">
        <f t="shared" si="1"/>
        <v>22000</v>
      </c>
      <c r="G36" s="46">
        <f t="shared" si="1"/>
        <v>22000</v>
      </c>
      <c r="H36" s="46">
        <v>22000</v>
      </c>
      <c r="I36" s="47"/>
      <c r="J36" s="48"/>
      <c r="K36" s="47"/>
      <c r="L36" s="47" t="s">
        <v>63</v>
      </c>
    </row>
    <row r="37" spans="1:12" ht="43.5" customHeight="1">
      <c r="A37" s="5">
        <v>21</v>
      </c>
      <c r="B37" s="5">
        <v>801</v>
      </c>
      <c r="C37" s="5">
        <v>80104</v>
      </c>
      <c r="D37" s="5">
        <v>6050</v>
      </c>
      <c r="E37" s="14" t="s">
        <v>52</v>
      </c>
      <c r="F37" s="46">
        <f aca="true" t="shared" si="2" ref="F37:F42">G37</f>
        <v>2615210</v>
      </c>
      <c r="G37" s="46">
        <v>2615210</v>
      </c>
      <c r="H37" s="46">
        <v>887842</v>
      </c>
      <c r="I37" s="47"/>
      <c r="J37" s="48" t="s">
        <v>75</v>
      </c>
      <c r="K37" s="47"/>
      <c r="L37" s="47" t="s">
        <v>63</v>
      </c>
    </row>
    <row r="38" spans="1:12" ht="19.5" customHeight="1">
      <c r="A38" s="5">
        <v>22</v>
      </c>
      <c r="B38" s="5">
        <v>801</v>
      </c>
      <c r="C38" s="2">
        <v>80104</v>
      </c>
      <c r="D38" s="2">
        <v>6060</v>
      </c>
      <c r="E38" s="14" t="s">
        <v>8</v>
      </c>
      <c r="F38" s="46">
        <f t="shared" si="2"/>
        <v>197000</v>
      </c>
      <c r="G38" s="46">
        <f>H38</f>
        <v>197000</v>
      </c>
      <c r="H38" s="46">
        <v>197000</v>
      </c>
      <c r="I38" s="47"/>
      <c r="J38" s="48"/>
      <c r="K38" s="47"/>
      <c r="L38" s="47"/>
    </row>
    <row r="39" spans="1:12" s="8" customFormat="1" ht="20.25" customHeight="1">
      <c r="A39" s="7"/>
      <c r="B39" s="7"/>
      <c r="C39" s="109" t="s">
        <v>76</v>
      </c>
      <c r="D39" s="110"/>
      <c r="E39" s="111"/>
      <c r="F39" s="65">
        <f t="shared" si="2"/>
        <v>4060397</v>
      </c>
      <c r="G39" s="65">
        <f>SUM(G28:G38)</f>
        <v>4060397</v>
      </c>
      <c r="H39" s="65">
        <f>SUM(H28:H38)</f>
        <v>1654272</v>
      </c>
      <c r="I39" s="62"/>
      <c r="J39" s="67">
        <v>2406125</v>
      </c>
      <c r="K39" s="62"/>
      <c r="L39" s="62"/>
    </row>
    <row r="40" spans="1:12" ht="42.75">
      <c r="A40" s="5">
        <v>23</v>
      </c>
      <c r="B40" s="5">
        <v>852</v>
      </c>
      <c r="C40" s="5">
        <v>85219</v>
      </c>
      <c r="D40" s="5">
        <v>6060</v>
      </c>
      <c r="E40" s="9" t="s">
        <v>78</v>
      </c>
      <c r="F40" s="46">
        <f t="shared" si="2"/>
        <v>30350</v>
      </c>
      <c r="G40" s="46">
        <f>H40</f>
        <v>30350</v>
      </c>
      <c r="H40" s="46">
        <v>30350</v>
      </c>
      <c r="I40" s="47"/>
      <c r="J40" s="48"/>
      <c r="K40" s="47"/>
      <c r="L40" s="47" t="s">
        <v>67</v>
      </c>
    </row>
    <row r="41" spans="1:12" s="8" customFormat="1" ht="21.75" customHeight="1">
      <c r="A41" s="7"/>
      <c r="B41" s="7"/>
      <c r="C41" s="109" t="s">
        <v>77</v>
      </c>
      <c r="D41" s="110"/>
      <c r="E41" s="111"/>
      <c r="F41" s="65">
        <f t="shared" si="2"/>
        <v>30350</v>
      </c>
      <c r="G41" s="65">
        <f>H41</f>
        <v>30350</v>
      </c>
      <c r="H41" s="65">
        <f>SUM(H40)</f>
        <v>30350</v>
      </c>
      <c r="I41" s="62"/>
      <c r="J41" s="66"/>
      <c r="K41" s="62"/>
      <c r="L41" s="62"/>
    </row>
    <row r="42" spans="1:12" ht="27.75" customHeight="1">
      <c r="A42" s="5">
        <v>24</v>
      </c>
      <c r="B42" s="5">
        <v>900</v>
      </c>
      <c r="C42" s="13">
        <v>90001</v>
      </c>
      <c r="D42" s="68">
        <v>6010</v>
      </c>
      <c r="E42" s="14" t="s">
        <v>23</v>
      </c>
      <c r="F42" s="46">
        <f t="shared" si="2"/>
        <v>1768000</v>
      </c>
      <c r="G42" s="46">
        <v>1768000</v>
      </c>
      <c r="H42" s="46">
        <v>1768000</v>
      </c>
      <c r="I42" s="47"/>
      <c r="J42" s="48" t="s">
        <v>99</v>
      </c>
      <c r="K42" s="47"/>
      <c r="L42" s="47" t="s">
        <v>63</v>
      </c>
    </row>
    <row r="43" spans="1:12" ht="24.75" customHeight="1">
      <c r="A43" s="5">
        <v>25</v>
      </c>
      <c r="B43" s="5">
        <v>900</v>
      </c>
      <c r="C43" s="5">
        <v>90001</v>
      </c>
      <c r="D43" s="2">
        <v>6050</v>
      </c>
      <c r="E43" s="14" t="s">
        <v>22</v>
      </c>
      <c r="F43" s="46">
        <v>8077026</v>
      </c>
      <c r="G43" s="46">
        <v>325000</v>
      </c>
      <c r="H43" s="46">
        <v>0</v>
      </c>
      <c r="I43" s="47"/>
      <c r="J43" s="48" t="s">
        <v>100</v>
      </c>
      <c r="K43" s="46"/>
      <c r="L43" s="47" t="s">
        <v>63</v>
      </c>
    </row>
    <row r="44" spans="1:12" ht="30.75" customHeight="1">
      <c r="A44" s="5">
        <v>26</v>
      </c>
      <c r="B44" s="5">
        <v>900</v>
      </c>
      <c r="C44" s="5">
        <v>90015</v>
      </c>
      <c r="D44" s="5">
        <v>6050</v>
      </c>
      <c r="E44" s="14" t="s">
        <v>24</v>
      </c>
      <c r="F44" s="46">
        <f>G44</f>
        <v>100000</v>
      </c>
      <c r="G44" s="46">
        <f>H44</f>
        <v>100000</v>
      </c>
      <c r="H44" s="46">
        <v>100000</v>
      </c>
      <c r="I44" s="47"/>
      <c r="J44" s="48"/>
      <c r="K44" s="47"/>
      <c r="L44" s="47" t="s">
        <v>63</v>
      </c>
    </row>
    <row r="45" spans="1:12" ht="29.25" customHeight="1">
      <c r="A45" s="5"/>
      <c r="B45" s="5"/>
      <c r="C45" s="106" t="s">
        <v>25</v>
      </c>
      <c r="D45" s="107"/>
      <c r="E45" s="108"/>
      <c r="F45" s="65">
        <f>F42+F43+F44</f>
        <v>9945026</v>
      </c>
      <c r="G45" s="65">
        <f>G42+G43+G44</f>
        <v>2193000</v>
      </c>
      <c r="H45" s="65">
        <f>H42+H43+H44</f>
        <v>1868000</v>
      </c>
      <c r="I45" s="62"/>
      <c r="J45" s="66"/>
      <c r="K45" s="62"/>
      <c r="L45" s="62"/>
    </row>
    <row r="46" spans="1:12" ht="24" customHeight="1">
      <c r="A46" s="101" t="s">
        <v>26</v>
      </c>
      <c r="B46" s="101"/>
      <c r="C46" s="101"/>
      <c r="D46" s="101"/>
      <c r="E46" s="101"/>
      <c r="F46" s="46">
        <f>F14+F15+F19+F22+F24+F27+F39+F41+F45</f>
        <v>16831419</v>
      </c>
      <c r="G46" s="49">
        <f>G14+G15+G19+G22+G24+G27+G39+G41+G45</f>
        <v>7521293</v>
      </c>
      <c r="H46" s="46">
        <f>H14+H15+H19+H22+H24+H27+H39+H41+H45</f>
        <v>4680768</v>
      </c>
      <c r="I46" s="46">
        <f>I11+I13+I15+I16+I28+I29+I37+I40+I43+I44</f>
        <v>0</v>
      </c>
      <c r="J46" s="46">
        <v>2840525</v>
      </c>
      <c r="K46" s="46">
        <f>K11+K13+K15+K16+K28+K29+K37+K40+K43+K44</f>
        <v>0</v>
      </c>
      <c r="L46" s="63" t="s">
        <v>68</v>
      </c>
    </row>
    <row r="47" spans="1:12" ht="14.2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</row>
    <row r="48" spans="1:12" ht="14.25">
      <c r="A48" s="50" t="s">
        <v>69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</row>
    <row r="49" spans="1:12" ht="14.25">
      <c r="A49" s="50" t="s">
        <v>53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</row>
    <row r="50" spans="1:10" ht="14.25">
      <c r="A50" s="102" t="s">
        <v>79</v>
      </c>
      <c r="B50" s="102"/>
      <c r="C50" s="102"/>
      <c r="D50" s="102"/>
      <c r="E50" s="102"/>
      <c r="F50" s="102"/>
      <c r="G50" s="102"/>
      <c r="H50" s="102"/>
      <c r="I50" s="102"/>
      <c r="J50" s="102"/>
    </row>
    <row r="51" spans="9:12" ht="14.25">
      <c r="I51" s="100" t="s">
        <v>27</v>
      </c>
      <c r="J51" s="100"/>
      <c r="K51" s="100"/>
      <c r="L51" s="100"/>
    </row>
    <row r="52" spans="10:11" ht="28.5" customHeight="1">
      <c r="J52" s="100" t="s">
        <v>28</v>
      </c>
      <c r="K52" s="100"/>
    </row>
  </sheetData>
  <mergeCells count="29">
    <mergeCell ref="I51:L51"/>
    <mergeCell ref="J52:K52"/>
    <mergeCell ref="A46:E46"/>
    <mergeCell ref="A50:J50"/>
    <mergeCell ref="A4:L4"/>
    <mergeCell ref="H6:K6"/>
    <mergeCell ref="H1:L1"/>
    <mergeCell ref="C45:E45"/>
    <mergeCell ref="C39:E39"/>
    <mergeCell ref="C41:E41"/>
    <mergeCell ref="H2:L2"/>
    <mergeCell ref="A5:A9"/>
    <mergeCell ref="B5:B9"/>
    <mergeCell ref="C5:C9"/>
    <mergeCell ref="D5:D9"/>
    <mergeCell ref="E5:E9"/>
    <mergeCell ref="F5:F9"/>
    <mergeCell ref="G5:K5"/>
    <mergeCell ref="L5:L9"/>
    <mergeCell ref="G6:G9"/>
    <mergeCell ref="H7:H9"/>
    <mergeCell ref="I7:I9"/>
    <mergeCell ref="J7:J9"/>
    <mergeCell ref="K7:K9"/>
    <mergeCell ref="C27:E27"/>
    <mergeCell ref="C14:E14"/>
    <mergeCell ref="C19:E19"/>
    <mergeCell ref="C22:E22"/>
    <mergeCell ref="C24:E24"/>
  </mergeCells>
  <printOptions/>
  <pageMargins left="0.18" right="0.17" top="0.6" bottom="0.31" header="0.42" footer="0.28"/>
  <pageSetup fitToWidth="2" horizontalDpi="600" verticalDpi="600" orientation="landscape" paperSize="9" scale="9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 Florczak</cp:lastModifiedBy>
  <cp:lastPrinted>2007-12-18T10:11:31Z</cp:lastPrinted>
  <dcterms:created xsi:type="dcterms:W3CDTF">2001-03-21T13:01:08Z</dcterms:created>
  <dcterms:modified xsi:type="dcterms:W3CDTF">2007-12-18T10:20:33Z</dcterms:modified>
  <cp:category/>
  <cp:version/>
  <cp:contentType/>
  <cp:contentStatus/>
</cp:coreProperties>
</file>