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Plan dochodów" sheetId="1" r:id="rId1"/>
    <sheet name="Plan wydatków" sheetId="2" r:id="rId2"/>
    <sheet name="Dochody i Wydatki Zlecone" sheetId="3" r:id="rId3"/>
  </sheets>
  <definedNames>
    <definedName name="_xlnm.Print_Area" localSheetId="1">'Plan wydatków'!$A$1:$W$71</definedName>
  </definedNames>
  <calcPr fullCalcOnLoad="1"/>
</workbook>
</file>

<file path=xl/sharedStrings.xml><?xml version="1.0" encoding="utf-8"?>
<sst xmlns="http://schemas.openxmlformats.org/spreadsheetml/2006/main" count="202" uniqueCount="111">
  <si>
    <t>Dział</t>
  </si>
  <si>
    <t>dotacje</t>
  </si>
  <si>
    <t>w tym:</t>
  </si>
  <si>
    <t>Rozdział</t>
  </si>
  <si>
    <t>Wójt Gminy</t>
  </si>
  <si>
    <t>Maciej Śliwerski</t>
  </si>
  <si>
    <t>Wydatki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</si>
  <si>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</si>
  <si>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</si>
  <si>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</si>
  <si>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</si>
  <si>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</si>
  <si>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</si>
  <si>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</si>
  <si>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</si>
  <si>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</si>
  <si>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</si>
  <si>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</si>
  <si>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</si>
  <si>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</si>
  <si>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</si>
  <si>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</si>
  <si>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</si>
  <si>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</si>
  <si>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</si>
  <si>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</si>
  <si>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</si>
  <si>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</si>
  <si>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</si>
  <si>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</si>
  <si>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</si>
  <si>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</si>
  <si>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</si>
  <si>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</si>
  <si>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</si>
  <si>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</si>
  <si>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</si>
  <si>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</si>
  <si>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</si>
  <si>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</si>
  <si>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przed zmianą</t>
  </si>
  <si>
    <t>0,00</t>
  </si>
  <si>
    <t>zmniejszenie</t>
  </si>
  <si>
    <t>zwiększenie</t>
  </si>
  <si>
    <t>po zmianach</t>
  </si>
  <si>
    <t>Wydatki razem:</t>
  </si>
  <si>
    <t>Treść</t>
  </si>
  <si>
    <t>Bezpieczeństwo publiczne i ochrona przeciwpożarowa</t>
  </si>
  <si>
    <t>754</t>
  </si>
  <si>
    <t>Straż gminna (miejska)</t>
  </si>
  <si>
    <t>750</t>
  </si>
  <si>
    <t>Administracja publiczna</t>
  </si>
  <si>
    <t>75023</t>
  </si>
  <si>
    <t>758</t>
  </si>
  <si>
    <t>Różne rozliczenia</t>
  </si>
  <si>
    <t>75818</t>
  </si>
  <si>
    <t>Rezerwy ogólne i celowe</t>
  </si>
  <si>
    <t>710</t>
  </si>
  <si>
    <t>Działalność usługowa</t>
  </si>
  <si>
    <t>71004</t>
  </si>
  <si>
    <t>Plany zagospodarowania przestrzennego</t>
  </si>
  <si>
    <t>Urzędy gmin (miast i miast na prawach powiatu)</t>
  </si>
  <si>
    <t>zmieniającego Uchwałę Budżetową  na rok 2012</t>
  </si>
  <si>
    <t>DOCHODY</t>
  </si>
  <si>
    <t>Źródło dochodów</t>
  </si>
  <si>
    <t>Ogółem</t>
  </si>
  <si>
    <t>z tego :</t>
  </si>
  <si>
    <t>bieżące</t>
  </si>
  <si>
    <t>majątkowe</t>
  </si>
  <si>
    <t>środki europejskie i inne środki pochodzące ze źródeł zagranicznych niepodlegające zwrotowi</t>
  </si>
  <si>
    <t>środki europejskie i inne środki pochodzące ze źródeł zagranicznych, niepodlegające zwrotowi</t>
  </si>
  <si>
    <t>Przed zmianą</t>
  </si>
  <si>
    <t>Zmniejszenie</t>
  </si>
  <si>
    <t>Zwiększenie</t>
  </si>
  <si>
    <t>Po zmianie</t>
  </si>
  <si>
    <t>852</t>
  </si>
  <si>
    <t>Pomoc społeczna</t>
  </si>
  <si>
    <t>Dotacje celowe otrzymane z budżetu państwa na realizację zadań bieżących z zakresu administracji rządowej oraz innych zadań zleconych gminie ustawami</t>
  </si>
  <si>
    <t>Dochody ogółem</t>
  </si>
  <si>
    <t>Uzasadnienie:</t>
  </si>
  <si>
    <t>Zał  Nr 1 do Zarządzenia Nr 90/2012  Wójta Gminy Jaktorów z dnia 7 grudnia  2012r</t>
  </si>
  <si>
    <t xml:space="preserve">                                                                                                                                                      z dnia 7 grudnia 2012r  zmieniającego uchwałę budżetową na rok 2012</t>
  </si>
  <si>
    <t>-120 218,00
1 399,00</t>
  </si>
  <si>
    <t>Dochody i wydatki związane z realizacją zadań z zakresu administracji rządowej i innych zleconych odrębnymi ustawami 
w 2012r</t>
  </si>
  <si>
    <t>Nazwa zadania</t>
  </si>
  <si>
    <t>Dotacje
ogółem</t>
  </si>
  <si>
    <t xml:space="preserve">Wydatki
ogółem
</t>
  </si>
  <si>
    <t>wydatki bieżące</t>
  </si>
  <si>
    <t>wydatki majątkowe</t>
  </si>
  <si>
    <t>010</t>
  </si>
  <si>
    <t>Rolnictwo i łowiectwo</t>
  </si>
  <si>
    <t>01095</t>
  </si>
  <si>
    <t>Pozostała działalność</t>
  </si>
  <si>
    <t>Urzędy wojewódzkie</t>
  </si>
  <si>
    <t>Urzędy naczelnych organów władzy państwowej, kontroli i ochrony prawa oraz sądownictwa</t>
  </si>
  <si>
    <t xml:space="preserve">Urzędy naczelnych organów władzy państwowej, kontroli i ochrony prawa </t>
  </si>
  <si>
    <t>Obrona cywilna</t>
  </si>
  <si>
    <t>Świadczenia rodzinne, z świadczenie z funduszu  alimentacyjnego oraz składki na ubezpieczenia emerytalne i rentowe z ubezpieczenia społecznego</t>
  </si>
  <si>
    <t>Składki na ubezpieczenia zdrowotne opłacane za osoby pobierające niektóre świadczenia z pomocy społecznej</t>
  </si>
  <si>
    <t>Usługi opiekuńcze i specjalistyczne usługi opiekuńcze</t>
  </si>
  <si>
    <t>Zał nr 3 do Zarządzenia Nr 90/2012 Wójta Gminy Jaktorów</t>
  </si>
  <si>
    <t>z dnia  7 grudnia 2012r  zmieniającego uchwałę budżetową na rok 2012</t>
  </si>
  <si>
    <t xml:space="preserve">                                                                       Zał Nr 2 do Zarządzenia Nr  90/2012 Wójta Gminy Jaktorów</t>
  </si>
  <si>
    <t>75416</t>
  </si>
  <si>
    <t>85212</t>
  </si>
  <si>
    <t>85213</t>
  </si>
  <si>
    <t>85295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</si>
  <si>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</si>
  <si>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rodzinne oraz za osoby uczestniczące w zajęciach w centrum integracji społecznej.</t>
  </si>
  <si>
    <r>
      <rPr>
        <b/>
        <sz val="11"/>
        <rFont val="Arial CE"/>
        <family val="0"/>
      </rPr>
      <t xml:space="preserve"> Uzasadnienie:</t>
    </r>
    <r>
      <rPr>
        <sz val="11"/>
        <rFont val="Arial CE"/>
        <family val="0"/>
      </rPr>
      <t xml:space="preserve">
W planie wydatków   Gminy  wprowadza się następujące zmiany: 
1) </t>
    </r>
    <r>
      <rPr>
        <u val="single"/>
        <sz val="11"/>
        <rFont val="Arial CE"/>
        <family val="0"/>
      </rPr>
      <t>dział 710 - Działalność usługowa</t>
    </r>
    <r>
      <rPr>
        <sz val="11"/>
        <rFont val="Arial CE"/>
        <family val="0"/>
      </rPr>
      <t xml:space="preserve"> - pomiędzy paragrafami przenosi się kwotę 1.350  zł z przeznaczeniem na wypłatę wynagrodzenia za wykonanie Prognozy oddziaływania na środowisko miejscowego planu zagospodarowania przestrzennego,
2) </t>
    </r>
    <r>
      <rPr>
        <u val="single"/>
        <sz val="11"/>
        <rFont val="Arial CE"/>
        <family val="0"/>
      </rPr>
      <t>dział 750 - Administracja publiczna</t>
    </r>
    <r>
      <rPr>
        <sz val="11"/>
        <rFont val="Arial CE"/>
        <family val="0"/>
      </rPr>
      <t xml:space="preserve"> - pomiędzy paragrafami przenosi się kwotę 1.200 zł z przeznaczeniem na wypłatę wynagrodzenia z tytułu umowy zlecenie (zastępstwo),
3) </t>
    </r>
    <r>
      <rPr>
        <u val="single"/>
        <sz val="11"/>
        <rFont val="Arial CE"/>
        <family val="0"/>
      </rPr>
      <t>dział 754 - Bezpieczeństwo publiczne i ochrona przeciwpożarowa</t>
    </r>
    <r>
      <rPr>
        <sz val="11"/>
        <rFont val="Arial CE"/>
        <family val="0"/>
      </rPr>
      <t xml:space="preserve"> - </t>
    </r>
    <r>
      <rPr>
        <b/>
        <sz val="11"/>
        <rFont val="Arial CE"/>
        <family val="0"/>
      </rPr>
      <t xml:space="preserve">z rezerwy ogólnej </t>
    </r>
    <r>
      <rPr>
        <sz val="11"/>
        <rFont val="Arial CE"/>
        <family val="0"/>
      </rPr>
      <t xml:space="preserve">w dziale 758 (rozdział 75818 - Rezerwy ogólne i celowe) - przenosi się kwotę 10.763 zł z przeznaczeniem na zakup drukarki, oraz koszty instalacji centrali telefonicznej w budynku straży gminnej. Ponadto w ramach rozdziału pomiędzy paragrafami przenosi się kwotę 2.745 zł z przeznaczeniem na dofinansowanie zakupu tonerów i materiałów biurowych, 
4) </t>
    </r>
    <r>
      <rPr>
        <u val="single"/>
        <sz val="11"/>
        <rFont val="Arial CE"/>
        <family val="0"/>
      </rPr>
      <t>852 - Pomoc społeczna</t>
    </r>
    <r>
      <rPr>
        <sz val="11"/>
        <rFont val="Arial CE"/>
        <family val="0"/>
      </rPr>
      <t xml:space="preserve"> -  zmniejsza sie plan wydatków o kwotę 120.218 zł oraz zwiększa się plan wydatków o kwotę 1.399 zł, z tego:
- zmniejsza się wydatki o kwotę 120.218 zł, w związku ze zmniejszeniem dotacji celowej na zadania zlecone, tj. na realizację świadczeń rodzinnych oraz świadczeń z funduszu alimentacyjnego na podstawie pism Nr FIN-I.3111.224.2012.852 oraz FIN-I.3111.225.2012.852 MUW w  Warszawie - Wydział Finansów,
- zwiększa się wydatki o kwotę 299 zł, w związku ze zwiększeniem dotacji celowej na zadania zlecone, tj. na opłacenie składek na ubezpieczenie zdrowotne za osoby pobierające świadczenia pielęgnacyjne, na podstawie pisma Nr FIN-I.3111.228.2012.852  MUW w  Warszawie - Wydział Finansów,
- zwiększa się wydatki o kwotę 1.100 zł, w związku ze zwiększeniem dotacji celowej na zadania zlecone, tj. na pomoc finansową realizowaną na podstawie rządowego programu wspierania niektórych osób pobierających świadczenia pielęgnacyjne, na podstawie pism Nr FIN-I.3111.226.2012.852 oraz Nr FIN - I.3111.217.2012.852 MUW w  Warszawie - Wydział Finansów.
</t>
    </r>
  </si>
  <si>
    <r>
      <t xml:space="preserve">W planie dochodów  Gminy wprowadza się następujące zmiany:  
W </t>
    </r>
    <r>
      <rPr>
        <u val="single"/>
        <sz val="10"/>
        <rFont val="Arial"/>
        <family val="2"/>
      </rPr>
      <t>dziale 852 - Pomoc społeczna</t>
    </r>
    <r>
      <rPr>
        <sz val="10"/>
        <rFont val="Arial"/>
        <family val="2"/>
      </rPr>
      <t xml:space="preserve"> - zmniejsza sie plan dochodów o kwotę 120.218 zł oraz zwiększa się plan dochodów o kwotę 1.399 zł, z tego:
- zmniejsza się dochody o kwotę 120.218 zł, w związku ze zmniejszeniem dotacji celowej na zadania zlecone, tj. na realizację świadczeń rodzinnych oraz świadczeń z funduszu alimentacyjnego na podstawie pism Nr FIN-I.3111.224.2012.852 oraz FIN-I.3111.225.2012.852 Mazowieckiego Urzędu Wojewódzkiego w  Warszawie - Wydział Finansów,
- zwiększa się dochody o kwotę 299 zł, w związku ze zwiększeniem dotacji celowej na zadania zlecone, tj. na opłacenie składek na ubezpieczenie zdrowotne za osoby pobierające świadczenia pielęgnacyjne, na podstawie pisma Nr FIN-I.3111.228.2012.852  Mazowieckiego Urzędu Wojewódzkiego w  Warszawie - Wydział Finansów,
- zwiększa się dochody o kwotę 1.100 zł, w związku ze zwiększeniem dotacji celowej na zadania zlecone, tj. na pomoc finansową realizowaną na podstawie rządowego programu wspierania niektórych osób pobierających świadczenia pielęgnacyjne, na podstawie pismNr FIN-I.3111.226.2012.852 oraz Nr FIN - I.3111.217.2012.852  Mazowieckiego Urzędu Wojewódzkiego w  Warszawie - Wydział Finansów.
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</si>
</sst>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  <numFmt numFmtId="170" formatCode="00\-000"/>
    <numFmt numFmtId="171" formatCode="0.0"/>
  </numFmts>
  <fonts count="6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 CE"/>
      <family val="0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1"/>
      <name val="Arial CE"/>
      <family val="0"/>
    </font>
    <font>
      <u val="single"/>
      <sz val="11"/>
      <name val="Arial CE"/>
      <family val="0"/>
    </font>
    <font>
      <sz val="7"/>
      <name val="Arial"/>
      <family val="0"/>
    </font>
    <font>
      <b/>
      <u val="single"/>
      <sz val="11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i/>
      <sz val="9"/>
      <name val="Arial CE"/>
      <family val="0"/>
    </font>
    <font>
      <b/>
      <i/>
      <sz val="10"/>
      <name val="Arial CE"/>
      <family val="0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i/>
      <sz val="11"/>
      <name val="Arial"/>
      <family val="2"/>
    </font>
    <font>
      <b/>
      <i/>
      <sz val="11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5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4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 horizontal="left"/>
      <protection locked="0"/>
    </xf>
    <xf numFmtId="0" fontId="5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9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4" fontId="0" fillId="33" borderId="0" xfId="0" applyNumberFormat="1" applyFont="1" applyFill="1" applyBorder="1" applyAlignment="1" applyProtection="1">
      <alignment horizontal="left"/>
      <protection locked="0"/>
    </xf>
    <xf numFmtId="0" fontId="8" fillId="33" borderId="0" xfId="0" applyNumberFormat="1" applyFont="1" applyFill="1" applyBorder="1" applyAlignment="1" applyProtection="1">
      <alignment horizontal="left"/>
      <protection locked="0"/>
    </xf>
    <xf numFmtId="0" fontId="4" fillId="33" borderId="0" xfId="0" applyNumberFormat="1" applyFont="1" applyFill="1" applyBorder="1" applyAlignment="1" applyProtection="1">
      <alignment horizontal="left"/>
      <protection locked="0"/>
    </xf>
    <xf numFmtId="0" fontId="6" fillId="33" borderId="10" xfId="0" applyNumberFormat="1" applyFont="1" applyFill="1" applyBorder="1" applyAlignment="1" applyProtection="1">
      <alignment horizontal="center"/>
      <protection locked="0"/>
    </xf>
    <xf numFmtId="4" fontId="6" fillId="33" borderId="10" xfId="0" applyNumberFormat="1" applyFont="1" applyFill="1" applyBorder="1" applyAlignment="1" applyProtection="1">
      <alignment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10" fillId="33" borderId="0" xfId="0" applyNumberFormat="1" applyFont="1" applyFill="1" applyBorder="1" applyAlignment="1" applyProtection="1">
      <alignment horizontal="right"/>
      <protection locked="0"/>
    </xf>
    <xf numFmtId="49" fontId="10" fillId="33" borderId="0" xfId="0" applyNumberFormat="1" applyFont="1" applyFill="1" applyBorder="1" applyAlignment="1" applyProtection="1">
      <alignment horizontal="right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vertical="center" wrapText="1"/>
    </xf>
    <xf numFmtId="4" fontId="23" fillId="33" borderId="10" xfId="0" applyNumberFormat="1" applyFont="1" applyFill="1" applyBorder="1" applyAlignment="1">
      <alignment vertical="center"/>
    </xf>
    <xf numFmtId="4" fontId="22" fillId="33" borderId="10" xfId="0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4" fontId="0" fillId="33" borderId="14" xfId="0" applyNumberFormat="1" applyFont="1" applyFill="1" applyBorder="1" applyAlignment="1">
      <alignment vertical="center"/>
    </xf>
    <xf numFmtId="4" fontId="19" fillId="33" borderId="14" xfId="0" applyNumberFormat="1" applyFont="1" applyFill="1" applyBorder="1" applyAlignment="1">
      <alignment horizontal="right" vertical="center"/>
    </xf>
    <xf numFmtId="4" fontId="19" fillId="33" borderId="10" xfId="0" applyNumberFormat="1" applyFont="1" applyFill="1" applyBorder="1" applyAlignment="1">
      <alignment horizontal="right" vertical="center"/>
    </xf>
    <xf numFmtId="0" fontId="19" fillId="33" borderId="15" xfId="0" applyFont="1" applyFill="1" applyBorder="1" applyAlignment="1">
      <alignment horizontal="center" vertical="center"/>
    </xf>
    <xf numFmtId="4" fontId="23" fillId="33" borderId="14" xfId="0" applyNumberFormat="1" applyFont="1" applyFill="1" applyBorder="1" applyAlignment="1">
      <alignment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right" vertical="center"/>
    </xf>
    <xf numFmtId="4" fontId="22" fillId="33" borderId="10" xfId="0" applyNumberFormat="1" applyFont="1" applyFill="1" applyBorder="1" applyAlignment="1">
      <alignment horizontal="center" vertical="center"/>
    </xf>
    <xf numFmtId="4" fontId="22" fillId="33" borderId="10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0" fillId="0" borderId="0" xfId="0" applyAlignment="1">
      <alignment vertical="center"/>
    </xf>
    <xf numFmtId="49" fontId="0" fillId="33" borderId="10" xfId="0" applyNumberFormat="1" applyFont="1" applyFill="1" applyBorder="1" applyAlignment="1">
      <alignment horizontal="right" vertical="center" wrapText="1"/>
    </xf>
    <xf numFmtId="0" fontId="21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Alignment="1">
      <alignment horizontal="right" vertical="center"/>
    </xf>
    <xf numFmtId="0" fontId="1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23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9" fillId="0" borderId="10" xfId="0" applyFont="1" applyBorder="1" applyAlignment="1">
      <alignment horizontal="center"/>
    </xf>
    <xf numFmtId="4" fontId="28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/>
    </xf>
    <xf numFmtId="4" fontId="10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 vertical="center"/>
    </xf>
    <xf numFmtId="4" fontId="9" fillId="0" borderId="13" xfId="0" applyNumberFormat="1" applyFont="1" applyBorder="1" applyAlignment="1">
      <alignment/>
    </xf>
    <xf numFmtId="4" fontId="29" fillId="0" borderId="13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33" borderId="0" xfId="0" applyFont="1" applyFill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52" applyFont="1" applyFill="1" applyAlignment="1">
      <alignment horizontal="center"/>
      <protection/>
    </xf>
    <xf numFmtId="0" fontId="1" fillId="0" borderId="0" xfId="0" applyFont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49" fontId="15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20" xfId="0" applyNumberFormat="1" applyFont="1" applyFill="1" applyBorder="1" applyAlignment="1" applyProtection="1">
      <alignment horizontal="left" vertical="center" wrapText="1"/>
      <protection locked="0"/>
    </xf>
    <xf numFmtId="4" fontId="6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Alignment="1">
      <alignment horizontal="center" vertical="center"/>
    </xf>
    <xf numFmtId="49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1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11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0" xfId="0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/>
    </xf>
    <xf numFmtId="0" fontId="10" fillId="33" borderId="0" xfId="0" applyNumberFormat="1" applyFont="1" applyFill="1" applyBorder="1" applyAlignment="1" applyProtection="1">
      <alignment horizontal="right"/>
      <protection locked="0"/>
    </xf>
    <xf numFmtId="49" fontId="10" fillId="33" borderId="0" xfId="0" applyNumberFormat="1" applyFont="1" applyFill="1" applyBorder="1" applyAlignment="1" applyProtection="1">
      <alignment horizontal="right" wrapText="1"/>
      <protection locked="0"/>
    </xf>
    <xf numFmtId="0" fontId="7" fillId="33" borderId="0" xfId="0" applyNumberFormat="1" applyFont="1" applyFill="1" applyBorder="1" applyAlignment="1" applyProtection="1">
      <alignment horizontal="left"/>
      <protection locked="0"/>
    </xf>
    <xf numFmtId="0" fontId="7" fillId="33" borderId="23" xfId="0" applyNumberFormat="1" applyFont="1" applyFill="1" applyBorder="1" applyAlignment="1" applyProtection="1">
      <alignment horizontal="left"/>
      <protection locked="0"/>
    </xf>
    <xf numFmtId="49" fontId="1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0" xfId="0" applyNumberFormat="1" applyFont="1" applyFill="1" applyBorder="1" applyAlignment="1" applyProtection="1">
      <alignment horizont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2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2">
      <selection activeCell="N13" sqref="N13"/>
    </sheetView>
  </sheetViews>
  <sheetFormatPr defaultColWidth="9.140625" defaultRowHeight="12.75"/>
  <cols>
    <col min="1" max="1" width="5.421875" style="0" customWidth="1"/>
    <col min="2" max="2" width="25.57421875" style="0" customWidth="1"/>
    <col min="3" max="3" width="12.7109375" style="0" customWidth="1"/>
    <col min="4" max="4" width="11.140625" style="0" customWidth="1"/>
    <col min="5" max="5" width="10.28125" style="0" customWidth="1"/>
    <col min="6" max="6" width="13.00390625" style="0" customWidth="1"/>
    <col min="7" max="7" width="12.7109375" style="0" customWidth="1"/>
    <col min="8" max="8" width="12.00390625" style="0" customWidth="1"/>
    <col min="9" max="9" width="10.421875" style="0" customWidth="1"/>
    <col min="10" max="10" width="12.00390625" style="0" customWidth="1"/>
    <col min="11" max="11" width="10.421875" style="0" customWidth="1"/>
    <col min="12" max="12" width="12.00390625" style="0" customWidth="1"/>
  </cols>
  <sheetData>
    <row r="1" spans="2:12" ht="16.5" customHeight="1">
      <c r="B1" s="28"/>
      <c r="C1" s="28"/>
      <c r="D1" s="28"/>
      <c r="E1" s="28"/>
      <c r="F1" s="100" t="s">
        <v>80</v>
      </c>
      <c r="G1" s="100"/>
      <c r="H1" s="100"/>
      <c r="I1" s="100"/>
      <c r="J1" s="100"/>
      <c r="K1" s="100"/>
      <c r="L1" s="100"/>
    </row>
    <row r="2" spans="2:12" ht="15.75" customHeight="1">
      <c r="B2" s="28"/>
      <c r="C2" s="28"/>
      <c r="D2" s="28"/>
      <c r="E2" s="28"/>
      <c r="F2" s="28"/>
      <c r="G2" s="100" t="s">
        <v>62</v>
      </c>
      <c r="H2" s="100"/>
      <c r="I2" s="100"/>
      <c r="J2" s="100"/>
      <c r="K2" s="100"/>
      <c r="L2" s="100"/>
    </row>
    <row r="3" spans="2:6" s="29" customFormat="1" ht="15" customHeight="1">
      <c r="B3" s="101" t="s">
        <v>63</v>
      </c>
      <c r="C3" s="101"/>
      <c r="D3" s="101"/>
      <c r="E3" s="30"/>
      <c r="F3" s="31"/>
    </row>
    <row r="4" spans="1:12" s="33" customFormat="1" ht="13.5" customHeight="1">
      <c r="A4" s="102" t="s">
        <v>0</v>
      </c>
      <c r="B4" s="102" t="s">
        <v>64</v>
      </c>
      <c r="C4" s="102" t="s">
        <v>65</v>
      </c>
      <c r="D4" s="102"/>
      <c r="E4" s="102"/>
      <c r="F4" s="102"/>
      <c r="G4" s="102" t="s">
        <v>66</v>
      </c>
      <c r="H4" s="102"/>
      <c r="I4" s="102"/>
      <c r="J4" s="102"/>
      <c r="K4" s="102"/>
      <c r="L4" s="102"/>
    </row>
    <row r="5" spans="1:12" s="33" customFormat="1" ht="13.5" customHeight="1">
      <c r="A5" s="102"/>
      <c r="B5" s="102"/>
      <c r="C5" s="102"/>
      <c r="D5" s="102"/>
      <c r="E5" s="102"/>
      <c r="F5" s="102"/>
      <c r="G5" s="102" t="s">
        <v>67</v>
      </c>
      <c r="H5" s="102" t="s">
        <v>2</v>
      </c>
      <c r="I5" s="102"/>
      <c r="J5" s="102" t="s">
        <v>68</v>
      </c>
      <c r="K5" s="102" t="s">
        <v>2</v>
      </c>
      <c r="L5" s="102"/>
    </row>
    <row r="6" spans="1:12" s="33" customFormat="1" ht="123.75" customHeight="1">
      <c r="A6" s="102"/>
      <c r="B6" s="102"/>
      <c r="C6" s="102"/>
      <c r="D6" s="102"/>
      <c r="E6" s="102"/>
      <c r="F6" s="102"/>
      <c r="G6" s="102"/>
      <c r="H6" s="32" t="s">
        <v>1</v>
      </c>
      <c r="I6" s="34" t="s">
        <v>69</v>
      </c>
      <c r="J6" s="102"/>
      <c r="K6" s="32" t="s">
        <v>1</v>
      </c>
      <c r="L6" s="34" t="s">
        <v>70</v>
      </c>
    </row>
    <row r="7" spans="1:12" s="33" customFormat="1" ht="18.75" customHeight="1">
      <c r="A7" s="32"/>
      <c r="B7" s="35"/>
      <c r="C7" s="36" t="s">
        <v>71</v>
      </c>
      <c r="D7" s="37" t="s">
        <v>72</v>
      </c>
      <c r="E7" s="37" t="s">
        <v>73</v>
      </c>
      <c r="F7" s="36" t="s">
        <v>74</v>
      </c>
      <c r="G7" s="38"/>
      <c r="H7" s="32"/>
      <c r="I7" s="34"/>
      <c r="J7" s="35"/>
      <c r="K7" s="39"/>
      <c r="L7" s="34"/>
    </row>
    <row r="8" spans="1:12" s="41" customFormat="1" ht="14.25" customHeight="1">
      <c r="A8" s="40">
        <v>1</v>
      </c>
      <c r="B8" s="40">
        <v>2</v>
      </c>
      <c r="C8" s="94">
        <v>3</v>
      </c>
      <c r="D8" s="95"/>
      <c r="E8" s="95"/>
      <c r="F8" s="96"/>
      <c r="G8" s="40">
        <v>4</v>
      </c>
      <c r="H8" s="40">
        <v>5</v>
      </c>
      <c r="I8" s="40">
        <v>6</v>
      </c>
      <c r="J8" s="40">
        <v>7</v>
      </c>
      <c r="K8" s="40">
        <v>8</v>
      </c>
      <c r="L8" s="40">
        <v>9</v>
      </c>
    </row>
    <row r="9" spans="1:13" s="41" customFormat="1" ht="22.5" customHeight="1">
      <c r="A9" s="42" t="s">
        <v>75</v>
      </c>
      <c r="B9" s="43" t="s">
        <v>76</v>
      </c>
      <c r="C9" s="44">
        <v>3445256</v>
      </c>
      <c r="D9" s="45">
        <f>D10</f>
        <v>120218</v>
      </c>
      <c r="E9" s="45">
        <f>E10</f>
        <v>1399</v>
      </c>
      <c r="F9" s="45">
        <f>C9-D9+E9</f>
        <v>3326437</v>
      </c>
      <c r="G9" s="44">
        <f>F9</f>
        <v>3326437</v>
      </c>
      <c r="H9" s="44">
        <v>3286337</v>
      </c>
      <c r="I9" s="46"/>
      <c r="J9" s="44"/>
      <c r="K9" s="46"/>
      <c r="L9" s="46"/>
      <c r="M9" s="60"/>
    </row>
    <row r="10" spans="1:13" s="41" customFormat="1" ht="75.75" customHeight="1">
      <c r="A10" s="42"/>
      <c r="B10" s="47" t="s">
        <v>77</v>
      </c>
      <c r="C10" s="48">
        <v>2898699</v>
      </c>
      <c r="D10" s="49">
        <v>120218</v>
      </c>
      <c r="E10" s="49">
        <v>1399</v>
      </c>
      <c r="F10" s="50">
        <f>C10-D10+E10</f>
        <v>2779880</v>
      </c>
      <c r="G10" s="59" t="s">
        <v>82</v>
      </c>
      <c r="H10" s="59" t="s">
        <v>82</v>
      </c>
      <c r="I10" s="51"/>
      <c r="J10" s="52"/>
      <c r="K10" s="53"/>
      <c r="L10" s="46"/>
      <c r="M10" s="60"/>
    </row>
    <row r="11" spans="1:13" s="57" customFormat="1" ht="19.5" customHeight="1">
      <c r="A11" s="54"/>
      <c r="B11" s="46" t="s">
        <v>78</v>
      </c>
      <c r="C11" s="55">
        <v>41727420.16</v>
      </c>
      <c r="D11" s="44">
        <f>D9</f>
        <v>120218</v>
      </c>
      <c r="E11" s="44">
        <f>E9</f>
        <v>1399</v>
      </c>
      <c r="F11" s="44">
        <f>C11-D11+E11</f>
        <v>41608601.16</v>
      </c>
      <c r="G11" s="56">
        <f>F11-J11</f>
        <v>36238352.94</v>
      </c>
      <c r="H11" s="56">
        <v>3486008.68</v>
      </c>
      <c r="I11" s="56">
        <v>201070.05</v>
      </c>
      <c r="J11" s="44">
        <v>5370248.22</v>
      </c>
      <c r="K11" s="44">
        <v>946176</v>
      </c>
      <c r="L11" s="44">
        <v>3622619.22</v>
      </c>
      <c r="M11" s="61"/>
    </row>
    <row r="12" spans="2:6" ht="17.25" customHeight="1">
      <c r="B12" s="58" t="s">
        <v>79</v>
      </c>
      <c r="C12" s="58"/>
      <c r="D12" s="58"/>
      <c r="E12" s="58"/>
      <c r="F12" s="58"/>
    </row>
    <row r="13" spans="1:12" ht="123" customHeight="1">
      <c r="A13" s="97" t="s">
        <v>110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2:12" ht="11.25" customHeight="1">
      <c r="B14" s="58"/>
      <c r="C14" s="58"/>
      <c r="D14" s="58"/>
      <c r="E14" s="58"/>
      <c r="F14" s="58"/>
      <c r="I14" s="98" t="s">
        <v>4</v>
      </c>
      <c r="J14" s="99"/>
      <c r="K14" s="99"/>
      <c r="L14" s="99"/>
    </row>
    <row r="15" spans="2:6" ht="12.75">
      <c r="B15" s="58"/>
      <c r="C15" s="58"/>
      <c r="D15" s="58"/>
      <c r="E15" s="58"/>
      <c r="F15" s="58"/>
    </row>
    <row r="16" spans="2:12" ht="20.25" customHeight="1">
      <c r="B16" s="58"/>
      <c r="C16" s="58"/>
      <c r="D16" s="58"/>
      <c r="E16" s="58"/>
      <c r="F16" s="58"/>
      <c r="I16" s="98" t="s">
        <v>5</v>
      </c>
      <c r="J16" s="99"/>
      <c r="K16" s="99"/>
      <c r="L16" s="99"/>
    </row>
    <row r="17" spans="2:6" ht="12.75">
      <c r="B17" s="58"/>
      <c r="C17" s="58"/>
      <c r="D17" s="58"/>
      <c r="E17" s="58"/>
      <c r="F17" s="58"/>
    </row>
    <row r="18" spans="2:6" ht="12.75">
      <c r="B18" s="58"/>
      <c r="C18" s="58"/>
      <c r="D18" s="58"/>
      <c r="E18" s="58"/>
      <c r="F18" s="58"/>
    </row>
    <row r="19" spans="2:6" ht="12.75">
      <c r="B19" s="58"/>
      <c r="C19" s="58"/>
      <c r="D19" s="58"/>
      <c r="E19" s="58"/>
      <c r="F19" s="58"/>
    </row>
    <row r="20" spans="2:6" ht="12.75">
      <c r="B20" s="58"/>
      <c r="C20" s="58"/>
      <c r="D20" s="58"/>
      <c r="E20" s="58"/>
      <c r="F20" s="58"/>
    </row>
    <row r="21" spans="2:6" ht="12.75">
      <c r="B21" s="58"/>
      <c r="C21" s="58"/>
      <c r="D21" s="58"/>
      <c r="E21" s="58"/>
      <c r="F21" s="58"/>
    </row>
    <row r="22" spans="2:6" ht="12.75">
      <c r="B22" s="58"/>
      <c r="C22" s="58"/>
      <c r="D22" s="58"/>
      <c r="E22" s="58"/>
      <c r="F22" s="58"/>
    </row>
    <row r="23" spans="2:6" ht="12.75">
      <c r="B23" s="58"/>
      <c r="C23" s="58"/>
      <c r="D23" s="58"/>
      <c r="E23" s="58"/>
      <c r="F23" s="58"/>
    </row>
    <row r="24" spans="2:6" ht="12.75">
      <c r="B24" s="58"/>
      <c r="C24" s="58"/>
      <c r="D24" s="58"/>
      <c r="E24" s="58"/>
      <c r="F24" s="58"/>
    </row>
    <row r="25" spans="2:6" ht="12.75">
      <c r="B25" s="58"/>
      <c r="C25" s="58"/>
      <c r="D25" s="58"/>
      <c r="E25" s="58"/>
      <c r="F25" s="58"/>
    </row>
    <row r="26" spans="2:6" ht="12.75">
      <c r="B26" s="58"/>
      <c r="C26" s="58"/>
      <c r="D26" s="58"/>
      <c r="E26" s="58"/>
      <c r="F26" s="58"/>
    </row>
    <row r="27" spans="2:6" ht="12.75">
      <c r="B27" s="58"/>
      <c r="C27" s="58"/>
      <c r="D27" s="58"/>
      <c r="E27" s="58"/>
      <c r="F27" s="58"/>
    </row>
    <row r="28" spans="2:6" ht="12.75">
      <c r="B28" s="58"/>
      <c r="C28" s="58"/>
      <c r="D28" s="58"/>
      <c r="E28" s="58"/>
      <c r="F28" s="58"/>
    </row>
    <row r="29" spans="2:6" ht="12.75">
      <c r="B29" s="58"/>
      <c r="C29" s="58"/>
      <c r="D29" s="58"/>
      <c r="E29" s="58"/>
      <c r="F29" s="58"/>
    </row>
    <row r="30" spans="2:6" ht="12.75">
      <c r="B30" s="58"/>
      <c r="C30" s="58"/>
      <c r="D30" s="58"/>
      <c r="E30" s="58"/>
      <c r="F30" s="58"/>
    </row>
    <row r="31" spans="2:6" ht="12.75">
      <c r="B31" s="58"/>
      <c r="C31" s="58"/>
      <c r="D31" s="58"/>
      <c r="E31" s="58"/>
      <c r="F31" s="58"/>
    </row>
    <row r="32" spans="2:6" ht="12.75">
      <c r="B32" s="58"/>
      <c r="C32" s="58"/>
      <c r="D32" s="58"/>
      <c r="E32" s="58"/>
      <c r="F32" s="58"/>
    </row>
    <row r="33" spans="2:6" ht="12.75">
      <c r="B33" s="58"/>
      <c r="C33" s="58"/>
      <c r="D33" s="58"/>
      <c r="E33" s="58"/>
      <c r="F33" s="58"/>
    </row>
    <row r="34" spans="2:6" ht="12.75">
      <c r="B34" s="58"/>
      <c r="C34" s="58"/>
      <c r="D34" s="58"/>
      <c r="E34" s="58"/>
      <c r="F34" s="58"/>
    </row>
    <row r="35" spans="2:6" ht="12.75">
      <c r="B35" s="58"/>
      <c r="C35" s="58"/>
      <c r="D35" s="58"/>
      <c r="E35" s="58"/>
      <c r="F35" s="58"/>
    </row>
    <row r="36" spans="2:6" ht="12.75">
      <c r="B36" s="58"/>
      <c r="C36" s="58"/>
      <c r="D36" s="58"/>
      <c r="E36" s="58"/>
      <c r="F36" s="58"/>
    </row>
    <row r="37" spans="2:6" ht="12.75">
      <c r="B37" s="58"/>
      <c r="C37" s="58"/>
      <c r="D37" s="58"/>
      <c r="E37" s="58"/>
      <c r="F37" s="58"/>
    </row>
    <row r="38" spans="2:6" ht="12.75">
      <c r="B38" s="58"/>
      <c r="C38" s="58"/>
      <c r="D38" s="58"/>
      <c r="E38" s="58"/>
      <c r="F38" s="58"/>
    </row>
    <row r="39" spans="2:6" ht="12.75">
      <c r="B39" s="58"/>
      <c r="C39" s="58"/>
      <c r="D39" s="58"/>
      <c r="E39" s="58"/>
      <c r="F39" s="58"/>
    </row>
    <row r="40" spans="2:6" ht="12.75">
      <c r="B40" s="58"/>
      <c r="C40" s="58"/>
      <c r="D40" s="58"/>
      <c r="E40" s="58"/>
      <c r="F40" s="58"/>
    </row>
  </sheetData>
  <sheetProtection/>
  <mergeCells count="15">
    <mergeCell ref="G4:L4"/>
    <mergeCell ref="G5:G6"/>
    <mergeCell ref="H5:I5"/>
    <mergeCell ref="J5:J6"/>
    <mergeCell ref="K5:L5"/>
    <mergeCell ref="C8:F8"/>
    <mergeCell ref="A13:L13"/>
    <mergeCell ref="I14:L14"/>
    <mergeCell ref="I16:L16"/>
    <mergeCell ref="F1:L1"/>
    <mergeCell ref="G2:L2"/>
    <mergeCell ref="B3:D3"/>
    <mergeCell ref="A4:A6"/>
    <mergeCell ref="B4:B6"/>
    <mergeCell ref="C4:F6"/>
  </mergeCells>
  <printOptions/>
  <pageMargins left="0.17" right="0.17" top="0.49" bottom="0.17" header="0.31496062992125984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1"/>
  <sheetViews>
    <sheetView zoomScale="112" zoomScaleNormal="112" zoomScalePageLayoutView="0" workbookViewId="0" topLeftCell="A61">
      <selection activeCell="B68" sqref="B68:W68"/>
    </sheetView>
  </sheetViews>
  <sheetFormatPr defaultColWidth="9.140625" defaultRowHeight="12.75"/>
  <cols>
    <col min="1" max="1" width="1.28515625" style="4" customWidth="1"/>
    <col min="2" max="2" width="2.140625" style="4" customWidth="1"/>
    <col min="3" max="3" width="2.28125" style="4" customWidth="1"/>
    <col min="4" max="4" width="7.00390625" style="4" customWidth="1"/>
    <col min="5" max="5" width="4.8515625" style="4" customWidth="1"/>
    <col min="6" max="6" width="11.00390625" style="4" customWidth="1"/>
    <col min="7" max="7" width="10.8515625" style="4" customWidth="1"/>
    <col min="8" max="8" width="7.140625" style="4" customWidth="1"/>
    <col min="9" max="9" width="4.140625" style="4" customWidth="1"/>
    <col min="10" max="10" width="11.421875" style="4" customWidth="1"/>
    <col min="11" max="12" width="11.57421875" style="4" customWidth="1"/>
    <col min="13" max="13" width="11.421875" style="4" customWidth="1"/>
    <col min="14" max="15" width="10.57421875" style="4" customWidth="1"/>
    <col min="16" max="16" width="8.8515625" style="4" customWidth="1"/>
    <col min="17" max="17" width="6.00390625" style="4" customWidth="1"/>
    <col min="18" max="18" width="10.140625" style="4" customWidth="1"/>
    <col min="19" max="19" width="11.7109375" style="4" customWidth="1"/>
    <col min="20" max="20" width="11.140625" style="4" customWidth="1"/>
    <col min="21" max="21" width="10.57421875" style="4" customWidth="1"/>
    <col min="22" max="22" width="6.7109375" style="4" customWidth="1"/>
    <col min="23" max="23" width="10.57421875" style="4" customWidth="1"/>
    <col min="24" max="16384" width="9.140625" style="4" customWidth="1"/>
  </cols>
  <sheetData>
    <row r="1" spans="1:23" s="3" customFormat="1" ht="15" customHeight="1">
      <c r="A1" s="132" t="s">
        <v>102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</row>
    <row r="2" spans="1:23" s="3" customFormat="1" ht="13.5" customHeight="1">
      <c r="A2" s="16"/>
      <c r="B2" s="133" t="s">
        <v>81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23" s="3" customFormat="1" ht="13.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s="3" customFormat="1" ht="13.5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s="3" customFormat="1" ht="13.5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s="3" customFormat="1" ht="6" customHeight="1" hidden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9.5" customHeight="1">
      <c r="A7" s="134"/>
      <c r="B7" s="134"/>
      <c r="C7" s="135" t="s">
        <v>6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</row>
    <row r="8" spans="2:23" ht="10.5" customHeight="1">
      <c r="B8" s="130" t="s">
        <v>0</v>
      </c>
      <c r="C8" s="130"/>
      <c r="D8" s="130" t="s">
        <v>3</v>
      </c>
      <c r="E8" s="130" t="s">
        <v>46</v>
      </c>
      <c r="F8" s="130"/>
      <c r="G8" s="130"/>
      <c r="H8" s="130" t="s">
        <v>7</v>
      </c>
      <c r="I8" s="131"/>
      <c r="J8" s="130" t="s">
        <v>8</v>
      </c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</row>
    <row r="9" spans="2:23" ht="9.75" customHeight="1">
      <c r="B9" s="130"/>
      <c r="C9" s="130"/>
      <c r="D9" s="130"/>
      <c r="E9" s="130"/>
      <c r="F9" s="130"/>
      <c r="G9" s="130"/>
      <c r="H9" s="131"/>
      <c r="I9" s="131"/>
      <c r="J9" s="130" t="s">
        <v>9</v>
      </c>
      <c r="K9" s="130" t="s">
        <v>10</v>
      </c>
      <c r="L9" s="130"/>
      <c r="M9" s="130"/>
      <c r="N9" s="130"/>
      <c r="O9" s="130"/>
      <c r="P9" s="130"/>
      <c r="Q9" s="130"/>
      <c r="R9" s="130"/>
      <c r="S9" s="130" t="s">
        <v>11</v>
      </c>
      <c r="T9" s="130" t="s">
        <v>10</v>
      </c>
      <c r="U9" s="130"/>
      <c r="V9" s="130"/>
      <c r="W9" s="130"/>
    </row>
    <row r="10" spans="2:23" ht="6" customHeight="1">
      <c r="B10" s="130"/>
      <c r="C10" s="130"/>
      <c r="D10" s="130"/>
      <c r="E10" s="130"/>
      <c r="F10" s="130"/>
      <c r="G10" s="130"/>
      <c r="H10" s="131"/>
      <c r="I10" s="131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 t="s">
        <v>12</v>
      </c>
      <c r="U10" s="130" t="s">
        <v>2</v>
      </c>
      <c r="V10" s="130" t="s">
        <v>13</v>
      </c>
      <c r="W10" s="130" t="s">
        <v>1</v>
      </c>
    </row>
    <row r="11" spans="2:23" ht="6" customHeight="1">
      <c r="B11" s="130"/>
      <c r="C11" s="130"/>
      <c r="D11" s="130"/>
      <c r="E11" s="130"/>
      <c r="F11" s="130"/>
      <c r="G11" s="130"/>
      <c r="H11" s="131"/>
      <c r="I11" s="131"/>
      <c r="J11" s="130"/>
      <c r="K11" s="130" t="s">
        <v>14</v>
      </c>
      <c r="L11" s="130" t="s">
        <v>10</v>
      </c>
      <c r="M11" s="130"/>
      <c r="N11" s="130" t="s">
        <v>15</v>
      </c>
      <c r="O11" s="130" t="s">
        <v>16</v>
      </c>
      <c r="P11" s="130" t="s">
        <v>17</v>
      </c>
      <c r="Q11" s="130" t="s">
        <v>18</v>
      </c>
      <c r="R11" s="130" t="s">
        <v>19</v>
      </c>
      <c r="S11" s="130"/>
      <c r="T11" s="130"/>
      <c r="U11" s="130"/>
      <c r="V11" s="130"/>
      <c r="W11" s="130"/>
    </row>
    <row r="12" spans="2:23" ht="11.25" customHeight="1">
      <c r="B12" s="130"/>
      <c r="C12" s="130"/>
      <c r="D12" s="130"/>
      <c r="E12" s="130"/>
      <c r="F12" s="130"/>
      <c r="G12" s="130"/>
      <c r="H12" s="131"/>
      <c r="I12" s="131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 t="s">
        <v>20</v>
      </c>
      <c r="V12" s="130"/>
      <c r="W12" s="130"/>
    </row>
    <row r="13" spans="2:23" ht="110.25" customHeight="1">
      <c r="B13" s="130"/>
      <c r="C13" s="130"/>
      <c r="D13" s="130"/>
      <c r="E13" s="130"/>
      <c r="F13" s="130"/>
      <c r="G13" s="130"/>
      <c r="H13" s="131"/>
      <c r="I13" s="131"/>
      <c r="J13" s="130"/>
      <c r="K13" s="130"/>
      <c r="L13" s="27" t="s">
        <v>21</v>
      </c>
      <c r="M13" s="27" t="s">
        <v>22</v>
      </c>
      <c r="N13" s="130"/>
      <c r="O13" s="130"/>
      <c r="P13" s="130"/>
      <c r="Q13" s="130"/>
      <c r="R13" s="130"/>
      <c r="S13" s="130"/>
      <c r="T13" s="130"/>
      <c r="U13" s="130"/>
      <c r="V13" s="130"/>
      <c r="W13" s="130"/>
    </row>
    <row r="14" spans="2:23" ht="17.25" customHeight="1">
      <c r="B14" s="130" t="s">
        <v>23</v>
      </c>
      <c r="C14" s="130"/>
      <c r="D14" s="18" t="s">
        <v>24</v>
      </c>
      <c r="E14" s="130" t="s">
        <v>25</v>
      </c>
      <c r="F14" s="130"/>
      <c r="G14" s="130"/>
      <c r="H14" s="130" t="s">
        <v>26</v>
      </c>
      <c r="I14" s="131"/>
      <c r="J14" s="27" t="s">
        <v>27</v>
      </c>
      <c r="K14" s="27" t="s">
        <v>28</v>
      </c>
      <c r="L14" s="27" t="s">
        <v>29</v>
      </c>
      <c r="M14" s="27" t="s">
        <v>30</v>
      </c>
      <c r="N14" s="27" t="s">
        <v>31</v>
      </c>
      <c r="O14" s="27" t="s">
        <v>32</v>
      </c>
      <c r="P14" s="27" t="s">
        <v>33</v>
      </c>
      <c r="Q14" s="27" t="s">
        <v>34</v>
      </c>
      <c r="R14" s="27" t="s">
        <v>35</v>
      </c>
      <c r="S14" s="27" t="s">
        <v>36</v>
      </c>
      <c r="T14" s="27" t="s">
        <v>37</v>
      </c>
      <c r="U14" s="27" t="s">
        <v>38</v>
      </c>
      <c r="V14" s="27" t="s">
        <v>39</v>
      </c>
      <c r="W14" s="13">
        <v>19</v>
      </c>
    </row>
    <row r="15" spans="2:23" ht="19.5" customHeight="1">
      <c r="B15" s="120" t="s">
        <v>57</v>
      </c>
      <c r="C15" s="120"/>
      <c r="D15" s="121"/>
      <c r="E15" s="122" t="s">
        <v>58</v>
      </c>
      <c r="F15" s="122"/>
      <c r="G15" s="25" t="s">
        <v>40</v>
      </c>
      <c r="H15" s="123">
        <f>J15+S15</f>
        <v>175000</v>
      </c>
      <c r="I15" s="123"/>
      <c r="J15" s="23">
        <f>K15+N15+O15+P15+Q15+R15</f>
        <v>175000</v>
      </c>
      <c r="K15" s="23">
        <f>L15+M15</f>
        <v>175000</v>
      </c>
      <c r="L15" s="23">
        <v>3500</v>
      </c>
      <c r="M15" s="23">
        <v>171500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</row>
    <row r="16" spans="2:23" ht="16.5" customHeight="1">
      <c r="B16" s="120"/>
      <c r="C16" s="120"/>
      <c r="D16" s="121"/>
      <c r="E16" s="122"/>
      <c r="F16" s="122"/>
      <c r="G16" s="25" t="s">
        <v>42</v>
      </c>
      <c r="H16" s="123">
        <f>J16+S16</f>
        <v>1350</v>
      </c>
      <c r="I16" s="123"/>
      <c r="J16" s="23">
        <f>K16</f>
        <v>1350</v>
      </c>
      <c r="K16" s="23">
        <f>L16+M16</f>
        <v>1350</v>
      </c>
      <c r="L16" s="23">
        <v>0</v>
      </c>
      <c r="M16" s="23">
        <v>1350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f>T16</f>
        <v>0</v>
      </c>
      <c r="T16" s="23">
        <f>T24</f>
        <v>0</v>
      </c>
      <c r="U16" s="23">
        <v>0</v>
      </c>
      <c r="V16" s="23">
        <v>0</v>
      </c>
      <c r="W16" s="23">
        <v>0</v>
      </c>
    </row>
    <row r="17" spans="2:23" ht="16.5" customHeight="1">
      <c r="B17" s="120"/>
      <c r="C17" s="120"/>
      <c r="D17" s="121"/>
      <c r="E17" s="122"/>
      <c r="F17" s="122"/>
      <c r="G17" s="25" t="s">
        <v>43</v>
      </c>
      <c r="H17" s="123">
        <f>J17+S17</f>
        <v>1350</v>
      </c>
      <c r="I17" s="123"/>
      <c r="J17" s="23">
        <f>K17+N17+O17+P17+Q17+R17</f>
        <v>1350</v>
      </c>
      <c r="K17" s="23">
        <f>L17+M17</f>
        <v>1350</v>
      </c>
      <c r="L17" s="23">
        <v>1350</v>
      </c>
      <c r="M17" s="23">
        <v>0</v>
      </c>
      <c r="N17" s="23">
        <f>N25</f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</row>
    <row r="18" spans="2:23" ht="15.75" customHeight="1">
      <c r="B18" s="120"/>
      <c r="C18" s="120"/>
      <c r="D18" s="121"/>
      <c r="E18" s="122"/>
      <c r="F18" s="122"/>
      <c r="G18" s="25" t="s">
        <v>44</v>
      </c>
      <c r="H18" s="123">
        <f>H15-H16+H17</f>
        <v>175000</v>
      </c>
      <c r="I18" s="123"/>
      <c r="J18" s="23">
        <f aca="true" t="shared" si="0" ref="J18:O18">J15-J16+J17</f>
        <v>175000</v>
      </c>
      <c r="K18" s="23">
        <f t="shared" si="0"/>
        <v>175000</v>
      </c>
      <c r="L18" s="15">
        <f t="shared" si="0"/>
        <v>4850</v>
      </c>
      <c r="M18" s="23">
        <f t="shared" si="0"/>
        <v>170150</v>
      </c>
      <c r="N18" s="23">
        <f t="shared" si="0"/>
        <v>0</v>
      </c>
      <c r="O18" s="23">
        <f t="shared" si="0"/>
        <v>0</v>
      </c>
      <c r="P18" s="23">
        <v>0</v>
      </c>
      <c r="Q18" s="23">
        <v>0</v>
      </c>
      <c r="R18" s="23">
        <v>0</v>
      </c>
      <c r="S18" s="23">
        <f>S15-S16+S17</f>
        <v>0</v>
      </c>
      <c r="T18" s="23">
        <f>T15-T16+T17</f>
        <v>0</v>
      </c>
      <c r="U18" s="23">
        <f>U15-U16+U17</f>
        <v>0</v>
      </c>
      <c r="V18" s="23">
        <v>0</v>
      </c>
      <c r="W18" s="23">
        <f>W15-W16+W17</f>
        <v>0</v>
      </c>
    </row>
    <row r="19" spans="2:23" ht="15.75" customHeight="1">
      <c r="B19" s="103"/>
      <c r="C19" s="104"/>
      <c r="D19" s="109" t="s">
        <v>59</v>
      </c>
      <c r="E19" s="112" t="s">
        <v>60</v>
      </c>
      <c r="F19" s="113"/>
      <c r="G19" s="25" t="s">
        <v>40</v>
      </c>
      <c r="H19" s="118">
        <f>J19+S19</f>
        <v>175000</v>
      </c>
      <c r="I19" s="119"/>
      <c r="J19" s="23">
        <f>K19+N19+O19+P19+Q19+R19</f>
        <v>175000</v>
      </c>
      <c r="K19" s="23">
        <f>L19+M19</f>
        <v>175000</v>
      </c>
      <c r="L19" s="23">
        <v>3500</v>
      </c>
      <c r="M19" s="23">
        <v>171500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</row>
    <row r="20" spans="2:23" ht="16.5" customHeight="1">
      <c r="B20" s="105"/>
      <c r="C20" s="106"/>
      <c r="D20" s="110"/>
      <c r="E20" s="114"/>
      <c r="F20" s="115"/>
      <c r="G20" s="25" t="s">
        <v>42</v>
      </c>
      <c r="H20" s="118">
        <f>J20+S20</f>
        <v>1350</v>
      </c>
      <c r="I20" s="119"/>
      <c r="J20" s="23">
        <f>K20</f>
        <v>1350</v>
      </c>
      <c r="K20" s="23">
        <f>L20+M20</f>
        <v>1350</v>
      </c>
      <c r="L20" s="23">
        <v>0</v>
      </c>
      <c r="M20" s="23">
        <v>1350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f>T20</f>
        <v>0</v>
      </c>
      <c r="T20" s="23">
        <v>0</v>
      </c>
      <c r="U20" s="23">
        <v>0</v>
      </c>
      <c r="V20" s="23">
        <v>0</v>
      </c>
      <c r="W20" s="23">
        <v>0</v>
      </c>
    </row>
    <row r="21" spans="2:23" ht="15.75" customHeight="1">
      <c r="B21" s="105"/>
      <c r="C21" s="106"/>
      <c r="D21" s="110"/>
      <c r="E21" s="114"/>
      <c r="F21" s="115"/>
      <c r="G21" s="25" t="s">
        <v>43</v>
      </c>
      <c r="H21" s="118">
        <f>J21+S21</f>
        <v>1350</v>
      </c>
      <c r="I21" s="119"/>
      <c r="J21" s="23">
        <f>K21+N21+O21+P21+Q21+R21</f>
        <v>1350</v>
      </c>
      <c r="K21" s="23">
        <f>L21+M21</f>
        <v>1350</v>
      </c>
      <c r="L21" s="23">
        <v>1350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f>T21</f>
        <v>0</v>
      </c>
      <c r="T21" s="23">
        <v>0</v>
      </c>
      <c r="U21" s="23">
        <v>0</v>
      </c>
      <c r="V21" s="23">
        <v>0</v>
      </c>
      <c r="W21" s="23">
        <v>0</v>
      </c>
    </row>
    <row r="22" spans="2:23" ht="18" customHeight="1">
      <c r="B22" s="107"/>
      <c r="C22" s="108"/>
      <c r="D22" s="111"/>
      <c r="E22" s="116"/>
      <c r="F22" s="117"/>
      <c r="G22" s="25" t="s">
        <v>44</v>
      </c>
      <c r="H22" s="118">
        <f>H19-H20+H21</f>
        <v>175000</v>
      </c>
      <c r="I22" s="119"/>
      <c r="J22" s="23">
        <f aca="true" t="shared" si="1" ref="J22:O22">J19-J20+J21</f>
        <v>175000</v>
      </c>
      <c r="K22" s="23">
        <f t="shared" si="1"/>
        <v>175000</v>
      </c>
      <c r="L22" s="23">
        <f t="shared" si="1"/>
        <v>4850</v>
      </c>
      <c r="M22" s="23">
        <f t="shared" si="1"/>
        <v>170150</v>
      </c>
      <c r="N22" s="23">
        <f t="shared" si="1"/>
        <v>0</v>
      </c>
      <c r="O22" s="23">
        <f t="shared" si="1"/>
        <v>0</v>
      </c>
      <c r="P22" s="23">
        <v>0</v>
      </c>
      <c r="Q22" s="23">
        <v>0</v>
      </c>
      <c r="R22" s="23">
        <v>0</v>
      </c>
      <c r="S22" s="23">
        <f>S19-S20+S21</f>
        <v>0</v>
      </c>
      <c r="T22" s="23">
        <f>T19-T20+T21</f>
        <v>0</v>
      </c>
      <c r="U22" s="23">
        <f>U19-U20+U21</f>
        <v>0</v>
      </c>
      <c r="V22" s="23">
        <v>0</v>
      </c>
      <c r="W22" s="23">
        <v>0</v>
      </c>
    </row>
    <row r="23" spans="2:23" ht="19.5" customHeight="1">
      <c r="B23" s="120" t="s">
        <v>50</v>
      </c>
      <c r="C23" s="120"/>
      <c r="D23" s="121"/>
      <c r="E23" s="122" t="s">
        <v>51</v>
      </c>
      <c r="F23" s="122"/>
      <c r="G23" s="25" t="s">
        <v>40</v>
      </c>
      <c r="H23" s="118">
        <f>J23+S23</f>
        <v>5442272</v>
      </c>
      <c r="I23" s="119"/>
      <c r="J23" s="23">
        <v>5320792</v>
      </c>
      <c r="K23" s="23">
        <v>5190792</v>
      </c>
      <c r="L23" s="23">
        <v>4299859</v>
      </c>
      <c r="M23" s="23">
        <v>890933</v>
      </c>
      <c r="N23" s="23">
        <v>0</v>
      </c>
      <c r="O23" s="23">
        <v>130000</v>
      </c>
      <c r="P23" s="23">
        <v>0</v>
      </c>
      <c r="Q23" s="23">
        <v>0</v>
      </c>
      <c r="R23" s="23">
        <v>0</v>
      </c>
      <c r="S23" s="23">
        <v>121480</v>
      </c>
      <c r="T23" s="23">
        <v>107710</v>
      </c>
      <c r="U23" s="23">
        <v>0</v>
      </c>
      <c r="V23" s="23">
        <v>0</v>
      </c>
      <c r="W23" s="23">
        <v>13770</v>
      </c>
    </row>
    <row r="24" spans="2:23" ht="16.5" customHeight="1">
      <c r="B24" s="120"/>
      <c r="C24" s="120"/>
      <c r="D24" s="121"/>
      <c r="E24" s="122"/>
      <c r="F24" s="122"/>
      <c r="G24" s="25" t="s">
        <v>42</v>
      </c>
      <c r="H24" s="123">
        <f>J24+S24</f>
        <v>1200</v>
      </c>
      <c r="I24" s="123"/>
      <c r="J24" s="23">
        <f>K24</f>
        <v>1200</v>
      </c>
      <c r="K24" s="23">
        <f>L24+M24</f>
        <v>1200</v>
      </c>
      <c r="L24" s="23">
        <v>0</v>
      </c>
      <c r="M24" s="23">
        <v>1200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f>T24</f>
        <v>0</v>
      </c>
      <c r="T24" s="23">
        <f>T28</f>
        <v>0</v>
      </c>
      <c r="U24" s="23">
        <v>0</v>
      </c>
      <c r="V24" s="23">
        <v>0</v>
      </c>
      <c r="W24" s="23">
        <v>0</v>
      </c>
    </row>
    <row r="25" spans="2:23" ht="16.5" customHeight="1">
      <c r="B25" s="120"/>
      <c r="C25" s="120"/>
      <c r="D25" s="121"/>
      <c r="E25" s="122"/>
      <c r="F25" s="122"/>
      <c r="G25" s="25" t="s">
        <v>43</v>
      </c>
      <c r="H25" s="123">
        <f>J25+S25</f>
        <v>1200</v>
      </c>
      <c r="I25" s="123"/>
      <c r="J25" s="23">
        <f>K25+N25+O25+P25+Q25+R25</f>
        <v>1200</v>
      </c>
      <c r="K25" s="23">
        <f>L25+M25</f>
        <v>1200</v>
      </c>
      <c r="L25" s="23">
        <v>1200</v>
      </c>
      <c r="M25" s="23">
        <v>0</v>
      </c>
      <c r="N25" s="23">
        <f>N29</f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</row>
    <row r="26" spans="2:23" ht="15.75" customHeight="1">
      <c r="B26" s="120"/>
      <c r="C26" s="120"/>
      <c r="D26" s="121"/>
      <c r="E26" s="122"/>
      <c r="F26" s="122"/>
      <c r="G26" s="25" t="s">
        <v>44</v>
      </c>
      <c r="H26" s="123">
        <f>H23-H24+H25</f>
        <v>5442272</v>
      </c>
      <c r="I26" s="123"/>
      <c r="J26" s="23">
        <f aca="true" t="shared" si="2" ref="J26:O26">J23-J24+J25</f>
        <v>5320792</v>
      </c>
      <c r="K26" s="23">
        <f t="shared" si="2"/>
        <v>5190792</v>
      </c>
      <c r="L26" s="15">
        <f t="shared" si="2"/>
        <v>4301059</v>
      </c>
      <c r="M26" s="23">
        <f t="shared" si="2"/>
        <v>889733</v>
      </c>
      <c r="N26" s="23">
        <f t="shared" si="2"/>
        <v>0</v>
      </c>
      <c r="O26" s="23">
        <f t="shared" si="2"/>
        <v>130000</v>
      </c>
      <c r="P26" s="23">
        <v>0</v>
      </c>
      <c r="Q26" s="23">
        <v>0</v>
      </c>
      <c r="R26" s="23">
        <v>0</v>
      </c>
      <c r="S26" s="23">
        <f>S23-S24+S25</f>
        <v>121480</v>
      </c>
      <c r="T26" s="23">
        <f>T23-T24+T25</f>
        <v>107710</v>
      </c>
      <c r="U26" s="23">
        <f>U23-U24+U25</f>
        <v>0</v>
      </c>
      <c r="V26" s="23">
        <v>0</v>
      </c>
      <c r="W26" s="23">
        <f>W23-W24+W25</f>
        <v>13770</v>
      </c>
    </row>
    <row r="27" spans="2:23" ht="15.75" customHeight="1">
      <c r="B27" s="103"/>
      <c r="C27" s="104"/>
      <c r="D27" s="109" t="s">
        <v>52</v>
      </c>
      <c r="E27" s="112" t="s">
        <v>61</v>
      </c>
      <c r="F27" s="113"/>
      <c r="G27" s="25" t="s">
        <v>40</v>
      </c>
      <c r="H27" s="118">
        <f>J27+S27</f>
        <v>5175798</v>
      </c>
      <c r="I27" s="119"/>
      <c r="J27" s="23">
        <f>K27+N27+O27+P27+Q27+R27</f>
        <v>5068088</v>
      </c>
      <c r="K27" s="23">
        <f>L27+M27</f>
        <v>5068088</v>
      </c>
      <c r="L27" s="23">
        <v>4220266</v>
      </c>
      <c r="M27" s="23">
        <v>847822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107710</v>
      </c>
      <c r="T27" s="23">
        <v>107710</v>
      </c>
      <c r="U27" s="23">
        <v>0</v>
      </c>
      <c r="V27" s="23">
        <v>0</v>
      </c>
      <c r="W27" s="23">
        <v>0</v>
      </c>
    </row>
    <row r="28" spans="2:23" ht="16.5" customHeight="1">
      <c r="B28" s="105"/>
      <c r="C28" s="106"/>
      <c r="D28" s="110"/>
      <c r="E28" s="114"/>
      <c r="F28" s="115"/>
      <c r="G28" s="25" t="s">
        <v>42</v>
      </c>
      <c r="H28" s="118">
        <f>J28+S28</f>
        <v>1200</v>
      </c>
      <c r="I28" s="119"/>
      <c r="J28" s="23">
        <f>K28</f>
        <v>1200</v>
      </c>
      <c r="K28" s="23">
        <f>L28+M28</f>
        <v>1200</v>
      </c>
      <c r="L28" s="23">
        <v>0</v>
      </c>
      <c r="M28" s="23">
        <v>1200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f>T28</f>
        <v>0</v>
      </c>
      <c r="T28" s="23">
        <v>0</v>
      </c>
      <c r="U28" s="23">
        <v>0</v>
      </c>
      <c r="V28" s="23">
        <v>0</v>
      </c>
      <c r="W28" s="23">
        <v>0</v>
      </c>
    </row>
    <row r="29" spans="2:23" ht="15.75" customHeight="1">
      <c r="B29" s="105"/>
      <c r="C29" s="106"/>
      <c r="D29" s="110"/>
      <c r="E29" s="114"/>
      <c r="F29" s="115"/>
      <c r="G29" s="25" t="s">
        <v>43</v>
      </c>
      <c r="H29" s="118">
        <f>J29+S29</f>
        <v>1200</v>
      </c>
      <c r="I29" s="119"/>
      <c r="J29" s="23">
        <f>K29+N29+O29+P29+Q29+R29</f>
        <v>1200</v>
      </c>
      <c r="K29" s="23">
        <f>L29+M29</f>
        <v>1200</v>
      </c>
      <c r="L29" s="23">
        <v>1200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f>T29</f>
        <v>0</v>
      </c>
      <c r="T29" s="23">
        <v>0</v>
      </c>
      <c r="U29" s="23">
        <v>0</v>
      </c>
      <c r="V29" s="23">
        <v>0</v>
      </c>
      <c r="W29" s="23">
        <v>0</v>
      </c>
    </row>
    <row r="30" spans="2:23" ht="18" customHeight="1">
      <c r="B30" s="107"/>
      <c r="C30" s="108"/>
      <c r="D30" s="111"/>
      <c r="E30" s="116"/>
      <c r="F30" s="117"/>
      <c r="G30" s="25" t="s">
        <v>44</v>
      </c>
      <c r="H30" s="118">
        <f>H27-H28+H29</f>
        <v>5175798</v>
      </c>
      <c r="I30" s="119"/>
      <c r="J30" s="23">
        <f aca="true" t="shared" si="3" ref="J30:O30">J27-J28+J29</f>
        <v>5068088</v>
      </c>
      <c r="K30" s="23">
        <f t="shared" si="3"/>
        <v>5068088</v>
      </c>
      <c r="L30" s="23">
        <f t="shared" si="3"/>
        <v>4221466</v>
      </c>
      <c r="M30" s="23">
        <f t="shared" si="3"/>
        <v>846622</v>
      </c>
      <c r="N30" s="23">
        <f t="shared" si="3"/>
        <v>0</v>
      </c>
      <c r="O30" s="23">
        <f t="shared" si="3"/>
        <v>0</v>
      </c>
      <c r="P30" s="23">
        <v>0</v>
      </c>
      <c r="Q30" s="23">
        <v>0</v>
      </c>
      <c r="R30" s="23">
        <v>0</v>
      </c>
      <c r="S30" s="23">
        <f>S27-S28+S29</f>
        <v>107710</v>
      </c>
      <c r="T30" s="23">
        <f>T27-T28+T29</f>
        <v>107710</v>
      </c>
      <c r="U30" s="23">
        <f>U27-U28+U29</f>
        <v>0</v>
      </c>
      <c r="V30" s="23">
        <v>0</v>
      </c>
      <c r="W30" s="23">
        <v>0</v>
      </c>
    </row>
    <row r="31" spans="2:23" ht="19.5" customHeight="1">
      <c r="B31" s="120" t="s">
        <v>48</v>
      </c>
      <c r="C31" s="120"/>
      <c r="D31" s="121"/>
      <c r="E31" s="122" t="s">
        <v>47</v>
      </c>
      <c r="F31" s="122"/>
      <c r="G31" s="25" t="s">
        <v>40</v>
      </c>
      <c r="H31" s="123">
        <f>J31+S31</f>
        <v>733801</v>
      </c>
      <c r="I31" s="123"/>
      <c r="J31" s="23">
        <v>351800</v>
      </c>
      <c r="K31" s="23">
        <v>282100</v>
      </c>
      <c r="L31" s="23">
        <v>66878</v>
      </c>
      <c r="M31" s="23">
        <v>215222</v>
      </c>
      <c r="N31" s="23">
        <v>57500</v>
      </c>
      <c r="O31" s="23">
        <v>12200</v>
      </c>
      <c r="P31" s="23">
        <v>0</v>
      </c>
      <c r="Q31" s="23">
        <v>0</v>
      </c>
      <c r="R31" s="23">
        <v>0</v>
      </c>
      <c r="S31" s="23">
        <v>382001</v>
      </c>
      <c r="T31" s="23">
        <v>364501</v>
      </c>
      <c r="U31" s="23">
        <v>0</v>
      </c>
      <c r="V31" s="23">
        <v>0</v>
      </c>
      <c r="W31" s="23">
        <v>17500</v>
      </c>
    </row>
    <row r="32" spans="2:23" ht="16.5" customHeight="1">
      <c r="B32" s="120"/>
      <c r="C32" s="120"/>
      <c r="D32" s="121"/>
      <c r="E32" s="122"/>
      <c r="F32" s="122"/>
      <c r="G32" s="25" t="s">
        <v>42</v>
      </c>
      <c r="H32" s="123">
        <f>J32+S32</f>
        <v>2745</v>
      </c>
      <c r="I32" s="123"/>
      <c r="J32" s="23">
        <f>K32</f>
        <v>2745</v>
      </c>
      <c r="K32" s="23">
        <f>L32+M32</f>
        <v>2745</v>
      </c>
      <c r="L32" s="23">
        <v>0</v>
      </c>
      <c r="M32" s="23">
        <v>2745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f>T32</f>
        <v>0</v>
      </c>
      <c r="T32" s="23">
        <f>T36</f>
        <v>0</v>
      </c>
      <c r="U32" s="23">
        <v>0</v>
      </c>
      <c r="V32" s="23">
        <v>0</v>
      </c>
      <c r="W32" s="23">
        <v>0</v>
      </c>
    </row>
    <row r="33" spans="2:23" ht="16.5" customHeight="1">
      <c r="B33" s="120"/>
      <c r="C33" s="120"/>
      <c r="D33" s="121"/>
      <c r="E33" s="122"/>
      <c r="F33" s="122"/>
      <c r="G33" s="25" t="s">
        <v>43</v>
      </c>
      <c r="H33" s="123">
        <f>J33+S33</f>
        <v>13508</v>
      </c>
      <c r="I33" s="123"/>
      <c r="J33" s="23">
        <f>K33+N33+O33+P33+Q33+R33</f>
        <v>13508</v>
      </c>
      <c r="K33" s="23">
        <f>L33+M33</f>
        <v>13508</v>
      </c>
      <c r="L33" s="23">
        <v>0</v>
      </c>
      <c r="M33" s="23">
        <v>13508</v>
      </c>
      <c r="N33" s="23">
        <f>N37</f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</row>
    <row r="34" spans="2:23" ht="15.75" customHeight="1">
      <c r="B34" s="120"/>
      <c r="C34" s="120"/>
      <c r="D34" s="121"/>
      <c r="E34" s="122"/>
      <c r="F34" s="122"/>
      <c r="G34" s="25" t="s">
        <v>44</v>
      </c>
      <c r="H34" s="123">
        <f>H31-H32+H33</f>
        <v>744564</v>
      </c>
      <c r="I34" s="123"/>
      <c r="J34" s="23">
        <f aca="true" t="shared" si="4" ref="J34:O34">J31-J32+J33</f>
        <v>362563</v>
      </c>
      <c r="K34" s="23">
        <f t="shared" si="4"/>
        <v>292863</v>
      </c>
      <c r="L34" s="15">
        <f t="shared" si="4"/>
        <v>66878</v>
      </c>
      <c r="M34" s="23">
        <f t="shared" si="4"/>
        <v>225985</v>
      </c>
      <c r="N34" s="23">
        <f t="shared" si="4"/>
        <v>57500</v>
      </c>
      <c r="O34" s="23">
        <f t="shared" si="4"/>
        <v>12200</v>
      </c>
      <c r="P34" s="23">
        <v>0</v>
      </c>
      <c r="Q34" s="23">
        <v>0</v>
      </c>
      <c r="R34" s="23">
        <v>0</v>
      </c>
      <c r="S34" s="23">
        <f>S31-S32+S33</f>
        <v>382001</v>
      </c>
      <c r="T34" s="23">
        <f>T31-T32+T33</f>
        <v>364501</v>
      </c>
      <c r="U34" s="23">
        <f>U31-U32+U33</f>
        <v>0</v>
      </c>
      <c r="V34" s="23">
        <v>0</v>
      </c>
      <c r="W34" s="23">
        <f>W31-W32+W33</f>
        <v>17500</v>
      </c>
    </row>
    <row r="35" spans="2:23" ht="15.75" customHeight="1">
      <c r="B35" s="103"/>
      <c r="C35" s="104"/>
      <c r="D35" s="109" t="s">
        <v>103</v>
      </c>
      <c r="E35" s="112" t="s">
        <v>49</v>
      </c>
      <c r="F35" s="113"/>
      <c r="G35" s="25" t="s">
        <v>40</v>
      </c>
      <c r="H35" s="118">
        <f>J35+S35</f>
        <v>325000</v>
      </c>
      <c r="I35" s="119"/>
      <c r="J35" s="23">
        <f>K35+N35+O35+P35+Q35+R35</f>
        <v>144000</v>
      </c>
      <c r="K35" s="23">
        <f>L35+M35</f>
        <v>131800</v>
      </c>
      <c r="L35" s="23">
        <v>57428</v>
      </c>
      <c r="M35" s="23">
        <v>74372</v>
      </c>
      <c r="N35" s="23">
        <v>0</v>
      </c>
      <c r="O35" s="23">
        <v>12200</v>
      </c>
      <c r="P35" s="23">
        <v>0</v>
      </c>
      <c r="Q35" s="23">
        <v>0</v>
      </c>
      <c r="R35" s="23">
        <v>0</v>
      </c>
      <c r="S35" s="23">
        <v>181000</v>
      </c>
      <c r="T35" s="23">
        <v>181000</v>
      </c>
      <c r="U35" s="23">
        <v>0</v>
      </c>
      <c r="V35" s="23">
        <v>0</v>
      </c>
      <c r="W35" s="23">
        <v>0</v>
      </c>
    </row>
    <row r="36" spans="2:23" ht="16.5" customHeight="1">
      <c r="B36" s="105"/>
      <c r="C36" s="106"/>
      <c r="D36" s="110"/>
      <c r="E36" s="114"/>
      <c r="F36" s="115"/>
      <c r="G36" s="25" t="s">
        <v>42</v>
      </c>
      <c r="H36" s="118">
        <f>J36+S36</f>
        <v>2745</v>
      </c>
      <c r="I36" s="119"/>
      <c r="J36" s="23">
        <f>K36</f>
        <v>2745</v>
      </c>
      <c r="K36" s="23">
        <f>L36+M36</f>
        <v>2745</v>
      </c>
      <c r="L36" s="23">
        <v>0</v>
      </c>
      <c r="M36" s="23">
        <v>2745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f>T36</f>
        <v>0</v>
      </c>
      <c r="T36" s="23">
        <v>0</v>
      </c>
      <c r="U36" s="23">
        <v>0</v>
      </c>
      <c r="V36" s="23">
        <v>0</v>
      </c>
      <c r="W36" s="23">
        <v>0</v>
      </c>
    </row>
    <row r="37" spans="2:23" ht="15.75" customHeight="1">
      <c r="B37" s="105"/>
      <c r="C37" s="106"/>
      <c r="D37" s="110"/>
      <c r="E37" s="114"/>
      <c r="F37" s="115"/>
      <c r="G37" s="25" t="s">
        <v>43</v>
      </c>
      <c r="H37" s="118">
        <f>J37+S37</f>
        <v>13508</v>
      </c>
      <c r="I37" s="119"/>
      <c r="J37" s="23">
        <f>K37+N37+O37+P37+Q37+R37</f>
        <v>13508</v>
      </c>
      <c r="K37" s="23">
        <f>L37+M37</f>
        <v>13508</v>
      </c>
      <c r="L37" s="23">
        <v>0</v>
      </c>
      <c r="M37" s="23">
        <v>13508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f>T37</f>
        <v>0</v>
      </c>
      <c r="T37" s="23">
        <v>0</v>
      </c>
      <c r="U37" s="23">
        <v>0</v>
      </c>
      <c r="V37" s="23">
        <v>0</v>
      </c>
      <c r="W37" s="23">
        <v>0</v>
      </c>
    </row>
    <row r="38" spans="2:23" ht="18" customHeight="1">
      <c r="B38" s="107"/>
      <c r="C38" s="108"/>
      <c r="D38" s="111"/>
      <c r="E38" s="116"/>
      <c r="F38" s="117"/>
      <c r="G38" s="25" t="s">
        <v>44</v>
      </c>
      <c r="H38" s="118">
        <f>H35-H36+H37</f>
        <v>335763</v>
      </c>
      <c r="I38" s="119"/>
      <c r="J38" s="23">
        <f aca="true" t="shared" si="5" ref="J38:O38">J35-J36+J37</f>
        <v>154763</v>
      </c>
      <c r="K38" s="23">
        <f t="shared" si="5"/>
        <v>142563</v>
      </c>
      <c r="L38" s="23">
        <f t="shared" si="5"/>
        <v>57428</v>
      </c>
      <c r="M38" s="23">
        <f t="shared" si="5"/>
        <v>85135</v>
      </c>
      <c r="N38" s="23">
        <f t="shared" si="5"/>
        <v>0</v>
      </c>
      <c r="O38" s="23">
        <f t="shared" si="5"/>
        <v>12200</v>
      </c>
      <c r="P38" s="23">
        <v>0</v>
      </c>
      <c r="Q38" s="23">
        <v>0</v>
      </c>
      <c r="R38" s="23">
        <v>0</v>
      </c>
      <c r="S38" s="23">
        <f>S35-S36+S37</f>
        <v>181000</v>
      </c>
      <c r="T38" s="23">
        <f>T35-T36+T37</f>
        <v>181000</v>
      </c>
      <c r="U38" s="23">
        <f>U35-U36+U37</f>
        <v>0</v>
      </c>
      <c r="V38" s="23">
        <v>0</v>
      </c>
      <c r="W38" s="23">
        <v>0</v>
      </c>
    </row>
    <row r="39" spans="2:24" s="11" customFormat="1" ht="15" customHeight="1">
      <c r="B39" s="125" t="s">
        <v>53</v>
      </c>
      <c r="C39" s="125"/>
      <c r="D39" s="125"/>
      <c r="E39" s="136" t="s">
        <v>54</v>
      </c>
      <c r="F39" s="136"/>
      <c r="G39" s="25" t="s">
        <v>40</v>
      </c>
      <c r="H39" s="123">
        <f>J39+S39</f>
        <v>409063</v>
      </c>
      <c r="I39" s="131"/>
      <c r="J39" s="23">
        <f>K39+N39+O39+P39+Q39+R39</f>
        <v>409063</v>
      </c>
      <c r="K39" s="23">
        <f>L39+M39</f>
        <v>409063</v>
      </c>
      <c r="L39" s="23">
        <v>0</v>
      </c>
      <c r="M39" s="23">
        <v>409063</v>
      </c>
      <c r="N39" s="23">
        <v>0</v>
      </c>
      <c r="O39" s="23">
        <v>0</v>
      </c>
      <c r="P39" s="23" t="s">
        <v>41</v>
      </c>
      <c r="Q39" s="23" t="s">
        <v>41</v>
      </c>
      <c r="R39" s="23" t="s">
        <v>41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137"/>
    </row>
    <row r="40" spans="2:24" s="11" customFormat="1" ht="18.75" customHeight="1">
      <c r="B40" s="125"/>
      <c r="C40" s="125"/>
      <c r="D40" s="125"/>
      <c r="E40" s="136"/>
      <c r="F40" s="136"/>
      <c r="G40" s="25" t="s">
        <v>42</v>
      </c>
      <c r="H40" s="123">
        <f>J40+S40</f>
        <v>10763</v>
      </c>
      <c r="I40" s="131"/>
      <c r="J40" s="23">
        <f>K40+N40+O40+P40+Q40+R40</f>
        <v>10763</v>
      </c>
      <c r="K40" s="23">
        <f>L40+M40</f>
        <v>10763</v>
      </c>
      <c r="L40" s="23">
        <v>0</v>
      </c>
      <c r="M40" s="23">
        <v>10763</v>
      </c>
      <c r="N40" s="23" t="s">
        <v>41</v>
      </c>
      <c r="O40" s="23">
        <v>0</v>
      </c>
      <c r="P40" s="23" t="s">
        <v>41</v>
      </c>
      <c r="Q40" s="23" t="s">
        <v>41</v>
      </c>
      <c r="R40" s="23" t="s">
        <v>41</v>
      </c>
      <c r="S40" s="23">
        <f>T40+V40+W40</f>
        <v>0</v>
      </c>
      <c r="T40" s="23">
        <v>0</v>
      </c>
      <c r="U40" s="23">
        <v>0</v>
      </c>
      <c r="V40" s="23" t="s">
        <v>41</v>
      </c>
      <c r="W40" s="23">
        <v>0</v>
      </c>
      <c r="X40" s="137"/>
    </row>
    <row r="41" spans="2:24" s="11" customFormat="1" ht="15.75" customHeight="1">
      <c r="B41" s="125"/>
      <c r="C41" s="125"/>
      <c r="D41" s="125"/>
      <c r="E41" s="136"/>
      <c r="F41" s="136"/>
      <c r="G41" s="25" t="s">
        <v>43</v>
      </c>
      <c r="H41" s="123">
        <f>J41+S41</f>
        <v>0</v>
      </c>
      <c r="I41" s="131"/>
      <c r="J41" s="23">
        <f>K41+N41+O41+P41+Q41+R41</f>
        <v>0</v>
      </c>
      <c r="K41" s="23">
        <f>L41+M41</f>
        <v>0</v>
      </c>
      <c r="L41" s="23">
        <v>0</v>
      </c>
      <c r="M41" s="23">
        <v>0</v>
      </c>
      <c r="N41" s="23" t="s">
        <v>41</v>
      </c>
      <c r="O41" s="23">
        <v>0</v>
      </c>
      <c r="P41" s="23" t="s">
        <v>41</v>
      </c>
      <c r="Q41" s="23" t="s">
        <v>41</v>
      </c>
      <c r="R41" s="23" t="s">
        <v>41</v>
      </c>
      <c r="S41" s="23">
        <f>T41+V41+W41</f>
        <v>0</v>
      </c>
      <c r="T41" s="23">
        <v>0</v>
      </c>
      <c r="U41" s="23">
        <v>0</v>
      </c>
      <c r="V41" s="23" t="s">
        <v>41</v>
      </c>
      <c r="W41" s="23">
        <v>0</v>
      </c>
      <c r="X41" s="137"/>
    </row>
    <row r="42" spans="2:23" s="11" customFormat="1" ht="15" customHeight="1">
      <c r="B42" s="125"/>
      <c r="C42" s="125"/>
      <c r="D42" s="125"/>
      <c r="E42" s="136"/>
      <c r="F42" s="136"/>
      <c r="G42" s="25" t="s">
        <v>44</v>
      </c>
      <c r="H42" s="123">
        <f>H39-H40+H41</f>
        <v>398300</v>
      </c>
      <c r="I42" s="131"/>
      <c r="J42" s="14">
        <f aca="true" t="shared" si="6" ref="J42:T42">J39-J40+J41</f>
        <v>398300</v>
      </c>
      <c r="K42" s="14">
        <f t="shared" si="6"/>
        <v>398300</v>
      </c>
      <c r="L42" s="23">
        <f t="shared" si="6"/>
        <v>0</v>
      </c>
      <c r="M42" s="23">
        <f t="shared" si="6"/>
        <v>398300</v>
      </c>
      <c r="N42" s="23">
        <f t="shared" si="6"/>
        <v>0</v>
      </c>
      <c r="O42" s="23">
        <f t="shared" si="6"/>
        <v>0</v>
      </c>
      <c r="P42" s="23">
        <f t="shared" si="6"/>
        <v>0</v>
      </c>
      <c r="Q42" s="23">
        <f t="shared" si="6"/>
        <v>0</v>
      </c>
      <c r="R42" s="23">
        <f t="shared" si="6"/>
        <v>0</v>
      </c>
      <c r="S42" s="14">
        <f t="shared" si="6"/>
        <v>0</v>
      </c>
      <c r="T42" s="23">
        <f t="shared" si="6"/>
        <v>0</v>
      </c>
      <c r="U42" s="23">
        <v>0</v>
      </c>
      <c r="V42" s="23">
        <v>0</v>
      </c>
      <c r="W42" s="23">
        <v>0</v>
      </c>
    </row>
    <row r="43" spans="2:23" s="11" customFormat="1" ht="17.25" customHeight="1">
      <c r="B43" s="138"/>
      <c r="C43" s="139"/>
      <c r="D43" s="109" t="s">
        <v>55</v>
      </c>
      <c r="E43" s="144" t="s">
        <v>56</v>
      </c>
      <c r="F43" s="144"/>
      <c r="G43" s="25" t="s">
        <v>40</v>
      </c>
      <c r="H43" s="145">
        <f>J43+S43</f>
        <v>124022</v>
      </c>
      <c r="I43" s="145"/>
      <c r="J43" s="26">
        <f>K43+N43+O43+P43+Q43+R43</f>
        <v>124022</v>
      </c>
      <c r="K43" s="26">
        <f>L43+M43</f>
        <v>124022</v>
      </c>
      <c r="L43" s="26">
        <v>0</v>
      </c>
      <c r="M43" s="26">
        <v>124022</v>
      </c>
      <c r="N43" s="26" t="s">
        <v>41</v>
      </c>
      <c r="O43" s="26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</row>
    <row r="44" spans="2:23" s="11" customFormat="1" ht="15.75" customHeight="1">
      <c r="B44" s="140"/>
      <c r="C44" s="141"/>
      <c r="D44" s="110"/>
      <c r="E44" s="144"/>
      <c r="F44" s="144"/>
      <c r="G44" s="25" t="s">
        <v>42</v>
      </c>
      <c r="H44" s="123">
        <f>J44+S44</f>
        <v>10763</v>
      </c>
      <c r="I44" s="123"/>
      <c r="J44" s="23">
        <f>K44+N44+O44+P44+Q44+R44</f>
        <v>10763</v>
      </c>
      <c r="K44" s="23">
        <f>L44+M44</f>
        <v>10763</v>
      </c>
      <c r="L44" s="23">
        <v>0</v>
      </c>
      <c r="M44" s="23">
        <v>10763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</row>
    <row r="45" spans="2:23" s="11" customFormat="1" ht="15.75" customHeight="1">
      <c r="B45" s="140"/>
      <c r="C45" s="141"/>
      <c r="D45" s="110"/>
      <c r="E45" s="144"/>
      <c r="F45" s="144"/>
      <c r="G45" s="25" t="s">
        <v>43</v>
      </c>
      <c r="H45" s="123">
        <f>J45+S45</f>
        <v>0</v>
      </c>
      <c r="I45" s="123"/>
      <c r="J45" s="23">
        <f>K45+N45+O45+P45+Q45+R45</f>
        <v>0</v>
      </c>
      <c r="K45" s="23">
        <f>L45+M45</f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</row>
    <row r="46" spans="2:23" s="11" customFormat="1" ht="16.5" customHeight="1">
      <c r="B46" s="142"/>
      <c r="C46" s="143"/>
      <c r="D46" s="111"/>
      <c r="E46" s="144"/>
      <c r="F46" s="144"/>
      <c r="G46" s="25" t="s">
        <v>44</v>
      </c>
      <c r="H46" s="123">
        <f>H43-H44+H45</f>
        <v>113259</v>
      </c>
      <c r="I46" s="123"/>
      <c r="J46" s="23">
        <f aca="true" t="shared" si="7" ref="J46:O46">J43-J44+J45</f>
        <v>113259</v>
      </c>
      <c r="K46" s="23">
        <f t="shared" si="7"/>
        <v>113259</v>
      </c>
      <c r="L46" s="23">
        <f t="shared" si="7"/>
        <v>0</v>
      </c>
      <c r="M46" s="23">
        <f t="shared" si="7"/>
        <v>113259</v>
      </c>
      <c r="N46" s="23">
        <f t="shared" si="7"/>
        <v>0</v>
      </c>
      <c r="O46" s="23">
        <f t="shared" si="7"/>
        <v>0</v>
      </c>
      <c r="P46" s="23">
        <v>0</v>
      </c>
      <c r="Q46" s="23">
        <v>0</v>
      </c>
      <c r="R46" s="23">
        <v>0</v>
      </c>
      <c r="S46" s="23">
        <f>S43-S44+S45</f>
        <v>0</v>
      </c>
      <c r="T46" s="23">
        <f>T43-T44+T45</f>
        <v>0</v>
      </c>
      <c r="U46" s="23">
        <v>0</v>
      </c>
      <c r="V46" s="23">
        <v>0</v>
      </c>
      <c r="W46" s="23">
        <v>0</v>
      </c>
    </row>
    <row r="47" spans="2:23" ht="19.5" customHeight="1">
      <c r="B47" s="120" t="s">
        <v>75</v>
      </c>
      <c r="C47" s="120"/>
      <c r="D47" s="121"/>
      <c r="E47" s="122" t="s">
        <v>76</v>
      </c>
      <c r="F47" s="122"/>
      <c r="G47" s="25" t="s">
        <v>40</v>
      </c>
      <c r="H47" s="123">
        <f>J47+S47</f>
        <v>5189018</v>
      </c>
      <c r="I47" s="123"/>
      <c r="J47" s="26">
        <f>K47+N47+O47+P47+Q47+R47</f>
        <v>5189018</v>
      </c>
      <c r="K47" s="23">
        <v>1835314</v>
      </c>
      <c r="L47" s="23">
        <v>1218657</v>
      </c>
      <c r="M47" s="23">
        <v>616657</v>
      </c>
      <c r="N47" s="23">
        <v>0</v>
      </c>
      <c r="O47" s="23">
        <v>3353704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</row>
    <row r="48" spans="2:23" ht="16.5" customHeight="1">
      <c r="B48" s="120"/>
      <c r="C48" s="120"/>
      <c r="D48" s="121"/>
      <c r="E48" s="122"/>
      <c r="F48" s="122"/>
      <c r="G48" s="25" t="s">
        <v>42</v>
      </c>
      <c r="H48" s="123">
        <f>J48+S48</f>
        <v>120218</v>
      </c>
      <c r="I48" s="123"/>
      <c r="J48" s="26">
        <f>K48+N48+O48+P48+Q48+R48</f>
        <v>120218</v>
      </c>
      <c r="K48" s="23">
        <f>L48+M48</f>
        <v>3539</v>
      </c>
      <c r="L48" s="23">
        <v>3539</v>
      </c>
      <c r="M48" s="23">
        <v>0</v>
      </c>
      <c r="N48" s="23">
        <v>0</v>
      </c>
      <c r="O48" s="23">
        <v>116679</v>
      </c>
      <c r="P48" s="23">
        <v>0</v>
      </c>
      <c r="Q48" s="23">
        <v>0</v>
      </c>
      <c r="R48" s="23">
        <v>0</v>
      </c>
      <c r="S48" s="23">
        <f>T48</f>
        <v>0</v>
      </c>
      <c r="T48" s="23">
        <f>T52</f>
        <v>0</v>
      </c>
      <c r="U48" s="23">
        <v>0</v>
      </c>
      <c r="V48" s="23">
        <v>0</v>
      </c>
      <c r="W48" s="23">
        <v>0</v>
      </c>
    </row>
    <row r="49" spans="2:23" ht="16.5" customHeight="1">
      <c r="B49" s="120"/>
      <c r="C49" s="120"/>
      <c r="D49" s="121"/>
      <c r="E49" s="122"/>
      <c r="F49" s="122"/>
      <c r="G49" s="25" t="s">
        <v>43</v>
      </c>
      <c r="H49" s="123">
        <f>J49+S49</f>
        <v>1399</v>
      </c>
      <c r="I49" s="123"/>
      <c r="J49" s="26">
        <f>K49+N49+O49+P49+Q49+R49</f>
        <v>1399</v>
      </c>
      <c r="K49" s="23">
        <f>L49+M49</f>
        <v>299</v>
      </c>
      <c r="L49" s="23">
        <v>0</v>
      </c>
      <c r="M49" s="23">
        <v>299</v>
      </c>
      <c r="N49" s="23">
        <f>N53</f>
        <v>0</v>
      </c>
      <c r="O49" s="23">
        <v>1100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</row>
    <row r="50" spans="2:23" ht="15.75" customHeight="1">
      <c r="B50" s="120"/>
      <c r="C50" s="120"/>
      <c r="D50" s="121"/>
      <c r="E50" s="122"/>
      <c r="F50" s="122"/>
      <c r="G50" s="25" t="s">
        <v>44</v>
      </c>
      <c r="H50" s="123">
        <f>H47-H48+H49</f>
        <v>5070199</v>
      </c>
      <c r="I50" s="123"/>
      <c r="J50" s="23">
        <f aca="true" t="shared" si="8" ref="J50:O50">J47-J48+J49</f>
        <v>5070199</v>
      </c>
      <c r="K50" s="23">
        <f t="shared" si="8"/>
        <v>1832074</v>
      </c>
      <c r="L50" s="15">
        <f t="shared" si="8"/>
        <v>1215118</v>
      </c>
      <c r="M50" s="23">
        <f t="shared" si="8"/>
        <v>616956</v>
      </c>
      <c r="N50" s="23">
        <f t="shared" si="8"/>
        <v>0</v>
      </c>
      <c r="O50" s="23">
        <f t="shared" si="8"/>
        <v>3238125</v>
      </c>
      <c r="P50" s="23">
        <v>0</v>
      </c>
      <c r="Q50" s="23">
        <v>0</v>
      </c>
      <c r="R50" s="23">
        <v>0</v>
      </c>
      <c r="S50" s="23">
        <f>S47-S48+S49</f>
        <v>0</v>
      </c>
      <c r="T50" s="23">
        <f>T47-T48+T49</f>
        <v>0</v>
      </c>
      <c r="U50" s="23">
        <f>U47-U48+U49</f>
        <v>0</v>
      </c>
      <c r="V50" s="23">
        <v>0</v>
      </c>
      <c r="W50" s="23">
        <f>W47-W48+W49</f>
        <v>0</v>
      </c>
    </row>
    <row r="51" spans="2:23" ht="15.75" customHeight="1">
      <c r="B51" s="103"/>
      <c r="C51" s="104"/>
      <c r="D51" s="109" t="s">
        <v>104</v>
      </c>
      <c r="E51" s="112" t="s">
        <v>107</v>
      </c>
      <c r="F51" s="113"/>
      <c r="G51" s="25" t="s">
        <v>40</v>
      </c>
      <c r="H51" s="118">
        <f>J51+S51</f>
        <v>2738399</v>
      </c>
      <c r="I51" s="119"/>
      <c r="J51" s="23">
        <f>K51+N51+O51+P51+Q51+R51</f>
        <v>2738399</v>
      </c>
      <c r="K51" s="23">
        <v>171299</v>
      </c>
      <c r="L51" s="23">
        <v>167213</v>
      </c>
      <c r="M51" s="23">
        <v>4086</v>
      </c>
      <c r="N51" s="23">
        <v>0</v>
      </c>
      <c r="O51" s="23">
        <v>2567100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</row>
    <row r="52" spans="2:23" ht="16.5" customHeight="1">
      <c r="B52" s="105"/>
      <c r="C52" s="106"/>
      <c r="D52" s="110"/>
      <c r="E52" s="114"/>
      <c r="F52" s="115"/>
      <c r="G52" s="25" t="s">
        <v>42</v>
      </c>
      <c r="H52" s="118">
        <f>J52+S52</f>
        <v>120218</v>
      </c>
      <c r="I52" s="119"/>
      <c r="J52" s="23">
        <f>K52+N52+O52+P52+Q52+R52</f>
        <v>120218</v>
      </c>
      <c r="K52" s="23">
        <f>L52+M52</f>
        <v>3539</v>
      </c>
      <c r="L52" s="23">
        <v>3539</v>
      </c>
      <c r="M52" s="23">
        <v>0</v>
      </c>
      <c r="N52" s="23">
        <v>0</v>
      </c>
      <c r="O52" s="23">
        <v>116679</v>
      </c>
      <c r="P52" s="23">
        <v>0</v>
      </c>
      <c r="Q52" s="23">
        <v>0</v>
      </c>
      <c r="R52" s="23">
        <v>0</v>
      </c>
      <c r="S52" s="23">
        <f>T52</f>
        <v>0</v>
      </c>
      <c r="T52" s="23">
        <v>0</v>
      </c>
      <c r="U52" s="23">
        <v>0</v>
      </c>
      <c r="V52" s="23">
        <v>0</v>
      </c>
      <c r="W52" s="23">
        <v>0</v>
      </c>
    </row>
    <row r="53" spans="2:23" ht="15.75" customHeight="1">
      <c r="B53" s="105"/>
      <c r="C53" s="106"/>
      <c r="D53" s="110"/>
      <c r="E53" s="114"/>
      <c r="F53" s="115"/>
      <c r="G53" s="25" t="s">
        <v>43</v>
      </c>
      <c r="H53" s="118">
        <f>J53+S53</f>
        <v>0</v>
      </c>
      <c r="I53" s="119"/>
      <c r="J53" s="23">
        <f>K53+N53+O53+P53+Q53+R53</f>
        <v>0</v>
      </c>
      <c r="K53" s="23">
        <f>L53+M53</f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f>T53</f>
        <v>0</v>
      </c>
      <c r="T53" s="23">
        <v>0</v>
      </c>
      <c r="U53" s="23">
        <v>0</v>
      </c>
      <c r="V53" s="23">
        <v>0</v>
      </c>
      <c r="W53" s="23">
        <v>0</v>
      </c>
    </row>
    <row r="54" spans="2:23" ht="87" customHeight="1">
      <c r="B54" s="107"/>
      <c r="C54" s="108"/>
      <c r="D54" s="111"/>
      <c r="E54" s="116"/>
      <c r="F54" s="117"/>
      <c r="G54" s="25" t="s">
        <v>44</v>
      </c>
      <c r="H54" s="118">
        <f>H51-H52+H53</f>
        <v>2618181</v>
      </c>
      <c r="I54" s="119"/>
      <c r="J54" s="23">
        <f aca="true" t="shared" si="9" ref="J54:O54">J51-J52+J53</f>
        <v>2618181</v>
      </c>
      <c r="K54" s="23">
        <f t="shared" si="9"/>
        <v>167760</v>
      </c>
      <c r="L54" s="23">
        <f t="shared" si="9"/>
        <v>163674</v>
      </c>
      <c r="M54" s="23">
        <f t="shared" si="9"/>
        <v>4086</v>
      </c>
      <c r="N54" s="23">
        <f t="shared" si="9"/>
        <v>0</v>
      </c>
      <c r="O54" s="23">
        <f t="shared" si="9"/>
        <v>2450421</v>
      </c>
      <c r="P54" s="23">
        <v>0</v>
      </c>
      <c r="Q54" s="23">
        <v>0</v>
      </c>
      <c r="R54" s="23">
        <v>0</v>
      </c>
      <c r="S54" s="23">
        <f>S51-S52+S53</f>
        <v>0</v>
      </c>
      <c r="T54" s="23">
        <f>T51-T52+T53</f>
        <v>0</v>
      </c>
      <c r="U54" s="23">
        <f>U51-U52+U53</f>
        <v>0</v>
      </c>
      <c r="V54" s="23">
        <v>0</v>
      </c>
      <c r="W54" s="23">
        <v>0</v>
      </c>
    </row>
    <row r="55" spans="2:23" ht="15.75" customHeight="1">
      <c r="B55" s="103"/>
      <c r="C55" s="104"/>
      <c r="D55" s="109" t="s">
        <v>105</v>
      </c>
      <c r="E55" s="112" t="s">
        <v>108</v>
      </c>
      <c r="F55" s="113"/>
      <c r="G55" s="25" t="s">
        <v>40</v>
      </c>
      <c r="H55" s="118">
        <f>J55+S55</f>
        <v>32345</v>
      </c>
      <c r="I55" s="119"/>
      <c r="J55" s="23">
        <f>K55+N55+O55+P55+Q55+R55</f>
        <v>32345</v>
      </c>
      <c r="K55" s="23">
        <f>L55+M55</f>
        <v>32345</v>
      </c>
      <c r="L55" s="23">
        <v>0</v>
      </c>
      <c r="M55" s="23">
        <v>32345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</row>
    <row r="56" spans="2:23" ht="16.5" customHeight="1">
      <c r="B56" s="105"/>
      <c r="C56" s="106"/>
      <c r="D56" s="110"/>
      <c r="E56" s="114"/>
      <c r="F56" s="115"/>
      <c r="G56" s="25" t="s">
        <v>42</v>
      </c>
      <c r="H56" s="118">
        <f>J56+S56</f>
        <v>0</v>
      </c>
      <c r="I56" s="119"/>
      <c r="J56" s="23">
        <f>K56</f>
        <v>0</v>
      </c>
      <c r="K56" s="23">
        <f>L56+M56</f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f>T56</f>
        <v>0</v>
      </c>
      <c r="T56" s="23">
        <v>0</v>
      </c>
      <c r="U56" s="23">
        <v>0</v>
      </c>
      <c r="V56" s="23">
        <v>0</v>
      </c>
      <c r="W56" s="23">
        <v>0</v>
      </c>
    </row>
    <row r="57" spans="2:23" ht="15.75" customHeight="1">
      <c r="B57" s="105"/>
      <c r="C57" s="106"/>
      <c r="D57" s="110"/>
      <c r="E57" s="114"/>
      <c r="F57" s="115"/>
      <c r="G57" s="25" t="s">
        <v>43</v>
      </c>
      <c r="H57" s="118">
        <f>J57+S57</f>
        <v>299</v>
      </c>
      <c r="I57" s="119"/>
      <c r="J57" s="23">
        <f>K57+N57+O57+P57+Q57+R57</f>
        <v>299</v>
      </c>
      <c r="K57" s="23">
        <f>L57+M57</f>
        <v>299</v>
      </c>
      <c r="L57" s="23">
        <v>0</v>
      </c>
      <c r="M57" s="23">
        <v>299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f>T57</f>
        <v>0</v>
      </c>
      <c r="T57" s="23">
        <v>0</v>
      </c>
      <c r="U57" s="23">
        <v>0</v>
      </c>
      <c r="V57" s="23">
        <v>0</v>
      </c>
      <c r="W57" s="23">
        <v>0</v>
      </c>
    </row>
    <row r="58" spans="2:23" ht="96" customHeight="1">
      <c r="B58" s="107"/>
      <c r="C58" s="108"/>
      <c r="D58" s="111"/>
      <c r="E58" s="116"/>
      <c r="F58" s="117"/>
      <c r="G58" s="25" t="s">
        <v>44</v>
      </c>
      <c r="H58" s="118">
        <f>H55-H56+H57</f>
        <v>32644</v>
      </c>
      <c r="I58" s="119"/>
      <c r="J58" s="23">
        <f aca="true" t="shared" si="10" ref="J58:O58">J55-J56+J57</f>
        <v>32644</v>
      </c>
      <c r="K58" s="23">
        <f t="shared" si="10"/>
        <v>32644</v>
      </c>
      <c r="L58" s="23">
        <f t="shared" si="10"/>
        <v>0</v>
      </c>
      <c r="M58" s="23">
        <f t="shared" si="10"/>
        <v>32644</v>
      </c>
      <c r="N58" s="23">
        <f t="shared" si="10"/>
        <v>0</v>
      </c>
      <c r="O58" s="23">
        <f t="shared" si="10"/>
        <v>0</v>
      </c>
      <c r="P58" s="23">
        <v>0</v>
      </c>
      <c r="Q58" s="23">
        <v>0</v>
      </c>
      <c r="R58" s="23">
        <v>0</v>
      </c>
      <c r="S58" s="23">
        <f>S55-S56+S57</f>
        <v>0</v>
      </c>
      <c r="T58" s="23">
        <f>T55-T56+T57</f>
        <v>0</v>
      </c>
      <c r="U58" s="23">
        <f>U55-U56+U57</f>
        <v>0</v>
      </c>
      <c r="V58" s="23">
        <v>0</v>
      </c>
      <c r="W58" s="23">
        <v>0</v>
      </c>
    </row>
    <row r="59" spans="2:23" ht="15.75" customHeight="1">
      <c r="B59" s="103"/>
      <c r="C59" s="104"/>
      <c r="D59" s="109" t="s">
        <v>106</v>
      </c>
      <c r="E59" s="112" t="s">
        <v>92</v>
      </c>
      <c r="F59" s="113"/>
      <c r="G59" s="25" t="s">
        <v>40</v>
      </c>
      <c r="H59" s="118">
        <f>J59+S59</f>
        <v>249200</v>
      </c>
      <c r="I59" s="119"/>
      <c r="J59" s="23">
        <f>K59+N59+O59+P59+Q59+R59</f>
        <v>249200</v>
      </c>
      <c r="K59" s="23">
        <v>42000</v>
      </c>
      <c r="L59" s="23">
        <v>0</v>
      </c>
      <c r="M59" s="23">
        <v>42000</v>
      </c>
      <c r="N59" s="23">
        <v>0</v>
      </c>
      <c r="O59" s="23">
        <v>207200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</row>
    <row r="60" spans="2:23" ht="16.5" customHeight="1">
      <c r="B60" s="105"/>
      <c r="C60" s="106"/>
      <c r="D60" s="110"/>
      <c r="E60" s="114"/>
      <c r="F60" s="115"/>
      <c r="G60" s="25" t="s">
        <v>42</v>
      </c>
      <c r="H60" s="118">
        <f>J60+S60</f>
        <v>0</v>
      </c>
      <c r="I60" s="119"/>
      <c r="J60" s="23">
        <f>K60</f>
        <v>0</v>
      </c>
      <c r="K60" s="23">
        <f>L60+M60</f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f>T60</f>
        <v>0</v>
      </c>
      <c r="T60" s="23">
        <v>0</v>
      </c>
      <c r="U60" s="23">
        <v>0</v>
      </c>
      <c r="V60" s="23">
        <v>0</v>
      </c>
      <c r="W60" s="23">
        <v>0</v>
      </c>
    </row>
    <row r="61" spans="2:23" ht="15.75" customHeight="1">
      <c r="B61" s="105"/>
      <c r="C61" s="106"/>
      <c r="D61" s="110"/>
      <c r="E61" s="114"/>
      <c r="F61" s="115"/>
      <c r="G61" s="25" t="s">
        <v>43</v>
      </c>
      <c r="H61" s="118">
        <f>J61+S61</f>
        <v>1100</v>
      </c>
      <c r="I61" s="119"/>
      <c r="J61" s="23">
        <f>K61+N61+O61+P61+Q61+R61</f>
        <v>1100</v>
      </c>
      <c r="K61" s="23">
        <f>L61+M61</f>
        <v>0</v>
      </c>
      <c r="L61" s="23">
        <v>0</v>
      </c>
      <c r="M61" s="23">
        <v>0</v>
      </c>
      <c r="N61" s="23">
        <v>0</v>
      </c>
      <c r="O61" s="23">
        <v>1100</v>
      </c>
      <c r="P61" s="23">
        <v>0</v>
      </c>
      <c r="Q61" s="23">
        <v>0</v>
      </c>
      <c r="R61" s="23">
        <v>0</v>
      </c>
      <c r="S61" s="23">
        <f>T61</f>
        <v>0</v>
      </c>
      <c r="T61" s="23">
        <v>0</v>
      </c>
      <c r="U61" s="23">
        <v>0</v>
      </c>
      <c r="V61" s="23">
        <v>0</v>
      </c>
      <c r="W61" s="23">
        <v>0</v>
      </c>
    </row>
    <row r="62" spans="2:23" ht="18" customHeight="1">
      <c r="B62" s="107"/>
      <c r="C62" s="108"/>
      <c r="D62" s="111"/>
      <c r="E62" s="116"/>
      <c r="F62" s="117"/>
      <c r="G62" s="25" t="s">
        <v>44</v>
      </c>
      <c r="H62" s="118">
        <f>H59-H60+H61</f>
        <v>250300</v>
      </c>
      <c r="I62" s="119"/>
      <c r="J62" s="23">
        <f aca="true" t="shared" si="11" ref="J62:O62">J59-J60+J61</f>
        <v>250300</v>
      </c>
      <c r="K62" s="23">
        <f t="shared" si="11"/>
        <v>42000</v>
      </c>
      <c r="L62" s="23">
        <f t="shared" si="11"/>
        <v>0</v>
      </c>
      <c r="M62" s="23">
        <f t="shared" si="11"/>
        <v>42000</v>
      </c>
      <c r="N62" s="23">
        <f t="shared" si="11"/>
        <v>0</v>
      </c>
      <c r="O62" s="23">
        <f t="shared" si="11"/>
        <v>208300</v>
      </c>
      <c r="P62" s="23">
        <v>0</v>
      </c>
      <c r="Q62" s="23">
        <v>0</v>
      </c>
      <c r="R62" s="23">
        <v>0</v>
      </c>
      <c r="S62" s="23">
        <f>S59-S60+S61</f>
        <v>0</v>
      </c>
      <c r="T62" s="23">
        <f>T59-T60+T61</f>
        <v>0</v>
      </c>
      <c r="U62" s="23">
        <f>U59-U60+U61</f>
        <v>0</v>
      </c>
      <c r="V62" s="23">
        <v>0</v>
      </c>
      <c r="W62" s="23">
        <v>0</v>
      </c>
    </row>
    <row r="63" spans="2:23" s="11" customFormat="1" ht="22.5" customHeight="1">
      <c r="B63" s="125" t="s">
        <v>45</v>
      </c>
      <c r="C63" s="125"/>
      <c r="D63" s="125"/>
      <c r="E63" s="125"/>
      <c r="F63" s="125"/>
      <c r="G63" s="19" t="s">
        <v>40</v>
      </c>
      <c r="H63" s="126">
        <f>J63+S63</f>
        <v>46511962.73</v>
      </c>
      <c r="I63" s="127"/>
      <c r="J63" s="22">
        <f>K63+N63+O63+P63+R63</f>
        <v>35213488.76</v>
      </c>
      <c r="K63" s="22">
        <f>L63+M63</f>
        <v>28188733.939999998</v>
      </c>
      <c r="L63" s="22">
        <v>16802357.61</v>
      </c>
      <c r="M63" s="22">
        <v>11386376.33</v>
      </c>
      <c r="N63" s="22">
        <v>1250071</v>
      </c>
      <c r="O63" s="22">
        <v>4278907</v>
      </c>
      <c r="P63" s="22">
        <v>262252.82</v>
      </c>
      <c r="Q63" s="22" t="s">
        <v>41</v>
      </c>
      <c r="R63" s="22">
        <v>1233524</v>
      </c>
      <c r="S63" s="22">
        <v>11298473.97</v>
      </c>
      <c r="T63" s="22">
        <v>10156268.97</v>
      </c>
      <c r="U63" s="22">
        <v>5176745.97</v>
      </c>
      <c r="V63" s="22">
        <v>0</v>
      </c>
      <c r="W63" s="22">
        <v>1142205</v>
      </c>
    </row>
    <row r="64" spans="2:23" s="11" customFormat="1" ht="20.25" customHeight="1">
      <c r="B64" s="125"/>
      <c r="C64" s="125"/>
      <c r="D64" s="125"/>
      <c r="E64" s="125"/>
      <c r="F64" s="125"/>
      <c r="G64" s="19" t="s">
        <v>42</v>
      </c>
      <c r="H64" s="128">
        <f>J64+S64</f>
        <v>136276</v>
      </c>
      <c r="I64" s="128"/>
      <c r="J64" s="22">
        <f>K64+N64+O64+P64+Q64+R64</f>
        <v>136276</v>
      </c>
      <c r="K64" s="22">
        <f>L64+M64</f>
        <v>19597</v>
      </c>
      <c r="L64" s="22">
        <v>3539</v>
      </c>
      <c r="M64" s="22">
        <v>16058</v>
      </c>
      <c r="N64" s="22">
        <v>0</v>
      </c>
      <c r="O64" s="22">
        <v>116679</v>
      </c>
      <c r="P64" s="22" t="s">
        <v>41</v>
      </c>
      <c r="Q64" s="22" t="s">
        <v>41</v>
      </c>
      <c r="R64" s="22" t="s">
        <v>41</v>
      </c>
      <c r="S64" s="22">
        <f>T64+V64+W64</f>
        <v>0</v>
      </c>
      <c r="T64" s="22">
        <v>0</v>
      </c>
      <c r="U64" s="22">
        <v>0</v>
      </c>
      <c r="V64" s="22" t="s">
        <v>41</v>
      </c>
      <c r="W64" s="20">
        <v>0</v>
      </c>
    </row>
    <row r="65" spans="2:23" s="11" customFormat="1" ht="17.25" customHeight="1">
      <c r="B65" s="125"/>
      <c r="C65" s="125"/>
      <c r="D65" s="125"/>
      <c r="E65" s="125"/>
      <c r="F65" s="125"/>
      <c r="G65" s="19" t="s">
        <v>43</v>
      </c>
      <c r="H65" s="128">
        <f>J65+S65</f>
        <v>17457</v>
      </c>
      <c r="I65" s="128"/>
      <c r="J65" s="22">
        <f>K65+O65</f>
        <v>17457</v>
      </c>
      <c r="K65" s="22">
        <f>L65+M65</f>
        <v>16357</v>
      </c>
      <c r="L65" s="22">
        <v>2550</v>
      </c>
      <c r="M65" s="22">
        <v>13807</v>
      </c>
      <c r="N65" s="22">
        <v>0</v>
      </c>
      <c r="O65" s="24">
        <v>1100</v>
      </c>
      <c r="P65" s="22">
        <v>0</v>
      </c>
      <c r="Q65" s="22" t="s">
        <v>41</v>
      </c>
      <c r="R65" s="22">
        <v>0</v>
      </c>
      <c r="S65" s="22">
        <f>T65+V65+W65</f>
        <v>0</v>
      </c>
      <c r="T65" s="22">
        <v>0</v>
      </c>
      <c r="U65" s="22">
        <v>0</v>
      </c>
      <c r="V65" s="22" t="s">
        <v>41</v>
      </c>
      <c r="W65" s="20">
        <v>0</v>
      </c>
    </row>
    <row r="66" spans="2:23" s="12" customFormat="1" ht="23.25" customHeight="1">
      <c r="B66" s="125"/>
      <c r="C66" s="125"/>
      <c r="D66" s="125"/>
      <c r="E66" s="125"/>
      <c r="F66" s="125"/>
      <c r="G66" s="21" t="s">
        <v>44</v>
      </c>
      <c r="H66" s="128">
        <f>H63-H64+H65</f>
        <v>46393143.73</v>
      </c>
      <c r="I66" s="128"/>
      <c r="J66" s="22">
        <f>J63-J64+J65</f>
        <v>35094669.76</v>
      </c>
      <c r="K66" s="22">
        <f>K63-K64+K65</f>
        <v>28185493.939999998</v>
      </c>
      <c r="L66" s="22">
        <f aca="true" t="shared" si="12" ref="L66:V66">L63-L64+L65</f>
        <v>16801368.61</v>
      </c>
      <c r="M66" s="22">
        <f t="shared" si="12"/>
        <v>11384125.33</v>
      </c>
      <c r="N66" s="22">
        <f t="shared" si="12"/>
        <v>1250071</v>
      </c>
      <c r="O66" s="22">
        <f>O63-O64+O65</f>
        <v>4163328</v>
      </c>
      <c r="P66" s="22">
        <f>P63-P64+P65</f>
        <v>262252.82</v>
      </c>
      <c r="Q66" s="22">
        <f t="shared" si="12"/>
        <v>0</v>
      </c>
      <c r="R66" s="22">
        <f t="shared" si="12"/>
        <v>1233524</v>
      </c>
      <c r="S66" s="22">
        <f>S63-S64+S65</f>
        <v>11298473.97</v>
      </c>
      <c r="T66" s="22">
        <f>T63-T64+T65</f>
        <v>10156268.97</v>
      </c>
      <c r="U66" s="22">
        <f t="shared" si="12"/>
        <v>5176745.97</v>
      </c>
      <c r="V66" s="22">
        <f t="shared" si="12"/>
        <v>0</v>
      </c>
      <c r="W66" s="22">
        <v>1142205</v>
      </c>
    </row>
    <row r="67" spans="1:23" s="6" customFormat="1" ht="11.25" customHeight="1">
      <c r="A67" s="5"/>
      <c r="B67" s="7"/>
      <c r="C67" s="7"/>
      <c r="D67" s="7"/>
      <c r="E67" s="7"/>
      <c r="F67" s="7"/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s="6" customFormat="1" ht="246" customHeight="1">
      <c r="A68" s="5"/>
      <c r="B68" s="129" t="s">
        <v>109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</row>
    <row r="69" spans="20:22" ht="24" customHeight="1">
      <c r="T69" s="124" t="s">
        <v>4</v>
      </c>
      <c r="U69" s="124"/>
      <c r="V69" s="124"/>
    </row>
    <row r="70" spans="20:22" ht="11.25" customHeight="1">
      <c r="T70" s="8"/>
      <c r="U70" s="8"/>
      <c r="V70" s="9"/>
    </row>
    <row r="71" spans="17:22" ht="19.5" customHeight="1">
      <c r="Q71" s="10"/>
      <c r="T71" s="124" t="s">
        <v>5</v>
      </c>
      <c r="U71" s="124"/>
      <c r="V71" s="124"/>
    </row>
  </sheetData>
  <sheetProtection/>
  <mergeCells count="121">
    <mergeCell ref="B35:C38"/>
    <mergeCell ref="D35:D38"/>
    <mergeCell ref="E35:F38"/>
    <mergeCell ref="H35:I35"/>
    <mergeCell ref="H36:I36"/>
    <mergeCell ref="H37:I37"/>
    <mergeCell ref="H38:I38"/>
    <mergeCell ref="B31:C34"/>
    <mergeCell ref="D31:D34"/>
    <mergeCell ref="E31:F34"/>
    <mergeCell ref="H31:I31"/>
    <mergeCell ref="H32:I32"/>
    <mergeCell ref="H33:I33"/>
    <mergeCell ref="H34:I34"/>
    <mergeCell ref="B43:C46"/>
    <mergeCell ref="D43:D46"/>
    <mergeCell ref="E43:F46"/>
    <mergeCell ref="H43:I43"/>
    <mergeCell ref="H44:I44"/>
    <mergeCell ref="H45:I45"/>
    <mergeCell ref="H46:I46"/>
    <mergeCell ref="B39:C42"/>
    <mergeCell ref="D39:D42"/>
    <mergeCell ref="E39:F42"/>
    <mergeCell ref="H39:I39"/>
    <mergeCell ref="X39:X41"/>
    <mergeCell ref="H40:I40"/>
    <mergeCell ref="H41:I41"/>
    <mergeCell ref="H42:I42"/>
    <mergeCell ref="B19:C22"/>
    <mergeCell ref="D19:D22"/>
    <mergeCell ref="E19:F22"/>
    <mergeCell ref="H19:I19"/>
    <mergeCell ref="H20:I20"/>
    <mergeCell ref="H21:I21"/>
    <mergeCell ref="H22:I22"/>
    <mergeCell ref="B15:C18"/>
    <mergeCell ref="D15:D18"/>
    <mergeCell ref="E15:F18"/>
    <mergeCell ref="H15:I15"/>
    <mergeCell ref="H16:I16"/>
    <mergeCell ref="H17:I17"/>
    <mergeCell ref="H18:I18"/>
    <mergeCell ref="A1:W1"/>
    <mergeCell ref="B2:W2"/>
    <mergeCell ref="A7:B7"/>
    <mergeCell ref="C7:W7"/>
    <mergeCell ref="B8:C13"/>
    <mergeCell ref="D8:D13"/>
    <mergeCell ref="E8:G13"/>
    <mergeCell ref="H8:I13"/>
    <mergeCell ref="J8:W8"/>
    <mergeCell ref="J9:J13"/>
    <mergeCell ref="K9:R10"/>
    <mergeCell ref="S9:S13"/>
    <mergeCell ref="T9:W9"/>
    <mergeCell ref="T10:T13"/>
    <mergeCell ref="U10:U11"/>
    <mergeCell ref="V10:V13"/>
    <mergeCell ref="W10:W13"/>
    <mergeCell ref="K11:K13"/>
    <mergeCell ref="L11:M12"/>
    <mergeCell ref="N11:N13"/>
    <mergeCell ref="O11:O13"/>
    <mergeCell ref="P11:P13"/>
    <mergeCell ref="Q11:Q13"/>
    <mergeCell ref="R11:R13"/>
    <mergeCell ref="U12:U13"/>
    <mergeCell ref="B14:C14"/>
    <mergeCell ref="E14:G14"/>
    <mergeCell ref="H14:I14"/>
    <mergeCell ref="T69:V69"/>
    <mergeCell ref="T71:V71"/>
    <mergeCell ref="B63:F66"/>
    <mergeCell ref="H63:I63"/>
    <mergeCell ref="H64:I64"/>
    <mergeCell ref="H65:I65"/>
    <mergeCell ref="H66:I66"/>
    <mergeCell ref="B68:W68"/>
    <mergeCell ref="B23:C26"/>
    <mergeCell ref="D23:D26"/>
    <mergeCell ref="E23:F26"/>
    <mergeCell ref="H23:I23"/>
    <mergeCell ref="H24:I24"/>
    <mergeCell ref="H25:I25"/>
    <mergeCell ref="H26:I26"/>
    <mergeCell ref="B27:C30"/>
    <mergeCell ref="D27:D30"/>
    <mergeCell ref="E27:F30"/>
    <mergeCell ref="H27:I27"/>
    <mergeCell ref="H28:I28"/>
    <mergeCell ref="H29:I29"/>
    <mergeCell ref="H30:I30"/>
    <mergeCell ref="B47:C50"/>
    <mergeCell ref="D47:D50"/>
    <mergeCell ref="E47:F50"/>
    <mergeCell ref="H47:I47"/>
    <mergeCell ref="H48:I48"/>
    <mergeCell ref="H49:I49"/>
    <mergeCell ref="H50:I50"/>
    <mergeCell ref="B51:C54"/>
    <mergeCell ref="D51:D54"/>
    <mergeCell ref="E51:F54"/>
    <mergeCell ref="H51:I51"/>
    <mergeCell ref="H52:I52"/>
    <mergeCell ref="H53:I53"/>
    <mergeCell ref="H54:I54"/>
    <mergeCell ref="B55:C58"/>
    <mergeCell ref="D55:D58"/>
    <mergeCell ref="E55:F58"/>
    <mergeCell ref="H55:I55"/>
    <mergeCell ref="H56:I56"/>
    <mergeCell ref="H57:I57"/>
    <mergeCell ref="H58:I58"/>
    <mergeCell ref="B59:C62"/>
    <mergeCell ref="D59:D62"/>
    <mergeCell ref="E59:F62"/>
    <mergeCell ref="H59:I59"/>
    <mergeCell ref="H60:I60"/>
    <mergeCell ref="H61:I61"/>
    <mergeCell ref="H62:I62"/>
  </mergeCells>
  <printOptions/>
  <pageMargins left="0.17" right="0.17" top="0.33" bottom="0.49" header="0.15748031496062992" footer="0.34"/>
  <pageSetup horizontalDpi="600" verticalDpi="600" orientation="landscape" paperSize="9" scale="75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9.140625" style="58" customWidth="1"/>
    <col min="2" max="2" width="11.28125" style="58" customWidth="1"/>
    <col min="3" max="3" width="61.00390625" style="58" customWidth="1"/>
    <col min="4" max="4" width="15.8515625" style="58" customWidth="1"/>
    <col min="5" max="5" width="15.421875" style="58" customWidth="1"/>
    <col min="6" max="6" width="15.7109375" style="58" customWidth="1"/>
    <col min="7" max="7" width="13.8515625" style="0" customWidth="1"/>
  </cols>
  <sheetData>
    <row r="1" spans="3:25" ht="15.75" customHeight="1">
      <c r="C1" s="152" t="s">
        <v>100</v>
      </c>
      <c r="D1" s="152"/>
      <c r="E1" s="152"/>
      <c r="F1" s="152"/>
      <c r="G1" s="15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3:24" ht="18" customHeight="1">
      <c r="C2" s="153" t="s">
        <v>101</v>
      </c>
      <c r="D2" s="153"/>
      <c r="E2" s="153"/>
      <c r="F2" s="153"/>
      <c r="G2" s="15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7" ht="39.75" customHeight="1">
      <c r="A3" s="154" t="s">
        <v>83</v>
      </c>
      <c r="B3" s="154"/>
      <c r="C3" s="154"/>
      <c r="D3" s="154"/>
      <c r="E3" s="154"/>
      <c r="F3" s="154"/>
      <c r="G3" s="154"/>
    </row>
    <row r="4" ht="7.5" customHeight="1">
      <c r="G4" s="64"/>
    </row>
    <row r="5" spans="1:7" s="66" customFormat="1" ht="15" customHeight="1">
      <c r="A5" s="149" t="s">
        <v>0</v>
      </c>
      <c r="B5" s="146" t="s">
        <v>3</v>
      </c>
      <c r="C5" s="146" t="s">
        <v>84</v>
      </c>
      <c r="D5" s="148" t="s">
        <v>85</v>
      </c>
      <c r="E5" s="148" t="s">
        <v>86</v>
      </c>
      <c r="F5" s="148" t="s">
        <v>10</v>
      </c>
      <c r="G5" s="148"/>
    </row>
    <row r="6" spans="1:7" s="66" customFormat="1" ht="36" customHeight="1">
      <c r="A6" s="149"/>
      <c r="B6" s="147"/>
      <c r="C6" s="147"/>
      <c r="D6" s="149"/>
      <c r="E6" s="148"/>
      <c r="F6" s="65" t="s">
        <v>87</v>
      </c>
      <c r="G6" s="65" t="s">
        <v>88</v>
      </c>
    </row>
    <row r="7" spans="1:7" s="68" customFormat="1" ht="15" customHeight="1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</row>
    <row r="8" spans="1:7" s="68" customFormat="1" ht="15" customHeight="1">
      <c r="A8" s="69" t="s">
        <v>89</v>
      </c>
      <c r="B8" s="70"/>
      <c r="C8" s="71" t="s">
        <v>90</v>
      </c>
      <c r="D8" s="72">
        <f>D9</f>
        <v>63321.94</v>
      </c>
      <c r="E8" s="72">
        <f>E9</f>
        <v>63321.94</v>
      </c>
      <c r="F8" s="72">
        <f>F9</f>
        <v>63321.94</v>
      </c>
      <c r="G8" s="73">
        <v>0</v>
      </c>
    </row>
    <row r="9" spans="1:7" s="68" customFormat="1" ht="15" customHeight="1">
      <c r="A9" s="74"/>
      <c r="B9" s="74" t="s">
        <v>91</v>
      </c>
      <c r="C9" s="75" t="s">
        <v>92</v>
      </c>
      <c r="D9" s="76">
        <v>63321.94</v>
      </c>
      <c r="E9" s="76">
        <v>63321.94</v>
      </c>
      <c r="F9" s="76">
        <v>63321.94</v>
      </c>
      <c r="G9" s="77"/>
    </row>
    <row r="10" spans="1:7" s="78" customFormat="1" ht="18" customHeight="1">
      <c r="A10" s="70">
        <v>750</v>
      </c>
      <c r="B10" s="70"/>
      <c r="C10" s="71" t="s">
        <v>51</v>
      </c>
      <c r="D10" s="72">
        <f>D11</f>
        <v>80127</v>
      </c>
      <c r="E10" s="72">
        <f>E11</f>
        <v>80127</v>
      </c>
      <c r="F10" s="72">
        <f>F11</f>
        <v>80127</v>
      </c>
      <c r="G10" s="73">
        <v>0</v>
      </c>
    </row>
    <row r="11" spans="1:7" ht="17.25" customHeight="1">
      <c r="A11" s="79"/>
      <c r="B11" s="79">
        <v>75011</v>
      </c>
      <c r="C11" s="80" t="s">
        <v>93</v>
      </c>
      <c r="D11" s="76">
        <v>80127</v>
      </c>
      <c r="E11" s="76">
        <v>80127</v>
      </c>
      <c r="F11" s="76">
        <v>80127</v>
      </c>
      <c r="G11" s="81">
        <v>0</v>
      </c>
    </row>
    <row r="12" spans="1:7" s="78" customFormat="1" ht="30" customHeight="1">
      <c r="A12" s="70">
        <v>751</v>
      </c>
      <c r="B12" s="70"/>
      <c r="C12" s="71" t="s">
        <v>94</v>
      </c>
      <c r="D12" s="72">
        <f>D13</f>
        <v>1932</v>
      </c>
      <c r="E12" s="72">
        <f>E13</f>
        <v>1932</v>
      </c>
      <c r="F12" s="72">
        <f>F13</f>
        <v>1932</v>
      </c>
      <c r="G12" s="82">
        <v>0</v>
      </c>
    </row>
    <row r="13" spans="1:7" ht="27.75" customHeight="1">
      <c r="A13" s="79"/>
      <c r="B13" s="79">
        <v>75101</v>
      </c>
      <c r="C13" s="80" t="s">
        <v>95</v>
      </c>
      <c r="D13" s="76">
        <v>1932</v>
      </c>
      <c r="E13" s="76">
        <v>1932</v>
      </c>
      <c r="F13" s="76">
        <v>1932</v>
      </c>
      <c r="G13" s="81">
        <v>0</v>
      </c>
    </row>
    <row r="14" spans="1:7" s="78" customFormat="1" ht="16.5" customHeight="1">
      <c r="A14" s="70">
        <v>754</v>
      </c>
      <c r="B14" s="83"/>
      <c r="C14" s="71" t="s">
        <v>47</v>
      </c>
      <c r="D14" s="84">
        <f>D15</f>
        <v>300</v>
      </c>
      <c r="E14" s="84">
        <f>E15</f>
        <v>300</v>
      </c>
      <c r="F14" s="84">
        <f>F15</f>
        <v>300</v>
      </c>
      <c r="G14" s="82">
        <v>0</v>
      </c>
    </row>
    <row r="15" spans="1:7" ht="18" customHeight="1">
      <c r="A15" s="85"/>
      <c r="B15" s="79">
        <v>75414</v>
      </c>
      <c r="C15" s="80" t="s">
        <v>96</v>
      </c>
      <c r="D15" s="86">
        <v>300</v>
      </c>
      <c r="E15" s="86">
        <v>300</v>
      </c>
      <c r="F15" s="86">
        <f>E15</f>
        <v>300</v>
      </c>
      <c r="G15" s="81"/>
    </row>
    <row r="16" spans="1:7" s="78" customFormat="1" ht="16.5" customHeight="1">
      <c r="A16" s="70">
        <v>852</v>
      </c>
      <c r="B16" s="70"/>
      <c r="C16" s="71" t="s">
        <v>76</v>
      </c>
      <c r="D16" s="72">
        <f>D17+D18+D19+D20</f>
        <v>2779880</v>
      </c>
      <c r="E16" s="72">
        <f>E17+E18+E19+E20</f>
        <v>2779880</v>
      </c>
      <c r="F16" s="72">
        <f>F17+F18+F19+F20</f>
        <v>2779880</v>
      </c>
      <c r="G16" s="87">
        <v>0</v>
      </c>
    </row>
    <row r="17" spans="1:7" ht="42" customHeight="1">
      <c r="A17" s="79"/>
      <c r="B17" s="79">
        <v>85212</v>
      </c>
      <c r="C17" s="80" t="s">
        <v>97</v>
      </c>
      <c r="D17" s="76">
        <v>2596081</v>
      </c>
      <c r="E17" s="76">
        <v>2596081</v>
      </c>
      <c r="F17" s="76">
        <v>2596081</v>
      </c>
      <c r="G17" s="81">
        <v>0</v>
      </c>
    </row>
    <row r="18" spans="1:7" ht="30" customHeight="1">
      <c r="A18" s="79"/>
      <c r="B18" s="79">
        <v>85213</v>
      </c>
      <c r="C18" s="80" t="s">
        <v>98</v>
      </c>
      <c r="D18" s="76">
        <v>13899</v>
      </c>
      <c r="E18" s="76">
        <v>13899</v>
      </c>
      <c r="F18" s="76">
        <v>13899</v>
      </c>
      <c r="G18" s="81">
        <v>0</v>
      </c>
    </row>
    <row r="19" spans="1:7" ht="20.25" customHeight="1">
      <c r="A19" s="79"/>
      <c r="B19" s="79">
        <v>85228</v>
      </c>
      <c r="C19" s="80" t="s">
        <v>99</v>
      </c>
      <c r="D19" s="88">
        <v>122600</v>
      </c>
      <c r="E19" s="88">
        <v>122600</v>
      </c>
      <c r="F19" s="88">
        <v>122600</v>
      </c>
      <c r="G19" s="89">
        <v>0</v>
      </c>
    </row>
    <row r="20" spans="1:7" ht="20.25" customHeight="1">
      <c r="A20" s="79"/>
      <c r="B20" s="79">
        <v>85295</v>
      </c>
      <c r="C20" s="80" t="s">
        <v>92</v>
      </c>
      <c r="D20" s="90">
        <v>47300</v>
      </c>
      <c r="E20" s="90">
        <v>47300</v>
      </c>
      <c r="F20" s="90">
        <v>47300</v>
      </c>
      <c r="G20" s="89">
        <v>0</v>
      </c>
    </row>
    <row r="21" spans="1:7" s="57" customFormat="1" ht="21.75" customHeight="1">
      <c r="A21" s="150" t="s">
        <v>65</v>
      </c>
      <c r="B21" s="150"/>
      <c r="C21" s="150"/>
      <c r="D21" s="91">
        <f>D16+D14+D12+D10+D8</f>
        <v>2925560.94</v>
      </c>
      <c r="E21" s="91">
        <f>E16+E14+E12+E10+E8</f>
        <v>2925560.94</v>
      </c>
      <c r="F21" s="91">
        <f>F16+F14+F12+F10+F8</f>
        <v>2925560.94</v>
      </c>
      <c r="G21" s="92">
        <v>0</v>
      </c>
    </row>
    <row r="22" ht="25.5" customHeight="1"/>
    <row r="23" spans="1:7" ht="15" customHeight="1">
      <c r="A23" s="93"/>
      <c r="E23" s="151" t="s">
        <v>4</v>
      </c>
      <c r="F23" s="151"/>
      <c r="G23" s="151"/>
    </row>
    <row r="25" spans="5:7" ht="17.25" customHeight="1">
      <c r="E25" s="151" t="s">
        <v>5</v>
      </c>
      <c r="F25" s="151"/>
      <c r="G25" s="151"/>
    </row>
  </sheetData>
  <sheetProtection/>
  <mergeCells count="12">
    <mergeCell ref="E25:G25"/>
    <mergeCell ref="C1:G1"/>
    <mergeCell ref="C2:G2"/>
    <mergeCell ref="A3:G3"/>
    <mergeCell ref="A5:A6"/>
    <mergeCell ref="B5:B6"/>
    <mergeCell ref="C5:C6"/>
    <mergeCell ref="D5:D6"/>
    <mergeCell ref="E5:E6"/>
    <mergeCell ref="F5:G5"/>
    <mergeCell ref="A21:C21"/>
    <mergeCell ref="E23:G23"/>
  </mergeCells>
  <printOptions/>
  <pageMargins left="0.23" right="0.17" top="0.44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2012-12-19T10:54:13Z</cp:lastPrinted>
  <dcterms:created xsi:type="dcterms:W3CDTF">2009-10-15T10:17:39Z</dcterms:created>
  <dcterms:modified xsi:type="dcterms:W3CDTF">2012-12-19T10:56:06Z</dcterms:modified>
  <cp:category/>
  <cp:version/>
  <cp:contentType/>
  <cp:contentStatus/>
</cp:coreProperties>
</file>