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do zarz 8" sheetId="1" r:id="rId1"/>
  </sheets>
  <definedNames>
    <definedName name="_xlnm.Print_Area" localSheetId="0">'zał do zarz 8'!$A$1:$E$390</definedName>
    <definedName name="_xlnm.Print_Titles" localSheetId="0">'zał do zarz 8'!$7:$7</definedName>
  </definedNames>
  <calcPr fullCalcOnLoad="1"/>
</workbook>
</file>

<file path=xl/sharedStrings.xml><?xml version="1.0" encoding="utf-8"?>
<sst xmlns="http://schemas.openxmlformats.org/spreadsheetml/2006/main" count="761" uniqueCount="280">
  <si>
    <t>Klasyfikacja budżetowa</t>
  </si>
  <si>
    <t>Nazwa</t>
  </si>
  <si>
    <t>Plan</t>
  </si>
  <si>
    <t>Wykonanie</t>
  </si>
  <si>
    <t>Pozostała działalność</t>
  </si>
  <si>
    <t>Wpływy z usług</t>
  </si>
  <si>
    <t>Środki na dofinans.zadań inwest.</t>
  </si>
  <si>
    <t>Gospod.gruntami i nieruchom.</t>
  </si>
  <si>
    <t>Oświata i wychowanie</t>
  </si>
  <si>
    <t>Gimnazja</t>
  </si>
  <si>
    <t>Dowożenie uczniów do szkół</t>
  </si>
  <si>
    <t>Ochotnicze straże pożarne</t>
  </si>
  <si>
    <t>Opieka społeczna</t>
  </si>
  <si>
    <t>Zasiłki i pomoc w naturze</t>
  </si>
  <si>
    <t>Udziały  gmin w podatkach stanow.dochód budżetu państwa</t>
  </si>
  <si>
    <t>Podatek dochod.od osób fizycznych</t>
  </si>
  <si>
    <t>Wpływy z podatku rolnego,leśnego oraz podatków i opłat lokaln.od osób prawnych</t>
  </si>
  <si>
    <t>Podatek rolny</t>
  </si>
  <si>
    <t>Podatek leśny</t>
  </si>
  <si>
    <t>Podatek od nieruchomości</t>
  </si>
  <si>
    <t>Podatek od spadków i darowizn</t>
  </si>
  <si>
    <t>Podatek od posiadania psów</t>
  </si>
  <si>
    <t>Wpływy z opłaty skarbowej</t>
  </si>
  <si>
    <t>Urzędy wojewódzkie</t>
  </si>
  <si>
    <t>Obrona cywilna</t>
  </si>
  <si>
    <t>Różne rozliczenia</t>
  </si>
  <si>
    <t>Część oświatowa subwencji ogólnej</t>
  </si>
  <si>
    <t>Subwencje ogólne z budż.państwa</t>
  </si>
  <si>
    <t>Część podst.subwencji ogólnej</t>
  </si>
  <si>
    <t>Różne rozliczenia finansowe</t>
  </si>
  <si>
    <t>Ogółem dochody</t>
  </si>
  <si>
    <t>1/ dochody budżetu</t>
  </si>
  <si>
    <t>2/ Wydatki</t>
  </si>
  <si>
    <t>Plan po zmianach</t>
  </si>
  <si>
    <t>Różne opłaty i składki</t>
  </si>
  <si>
    <t>Szkoły podstawowe</t>
  </si>
  <si>
    <t>Różne wyd.na rzecz osób fiz.</t>
  </si>
  <si>
    <t>Podróże służbowe krajowe</t>
  </si>
  <si>
    <t>Składki na ubezp.społeczne</t>
  </si>
  <si>
    <t>Składki na Fundusz Pracy</t>
  </si>
  <si>
    <t>Odpisy na zakł.fund.świadczeń socj.</t>
  </si>
  <si>
    <t>Świadczenia spoleczne</t>
  </si>
  <si>
    <t>Biblioteki</t>
  </si>
  <si>
    <t>Dodatkowe wynagr. roczne</t>
  </si>
  <si>
    <t>Ochrona zdrowia</t>
  </si>
  <si>
    <t>Przeciwdziałanie alkoholizmowi</t>
  </si>
  <si>
    <t>Kultura fizyczna i sport</t>
  </si>
  <si>
    <t>Rady gmin</t>
  </si>
  <si>
    <t>Urzędy gmin</t>
  </si>
  <si>
    <t>Ogółem wydatki</t>
  </si>
  <si>
    <t>%
4:3</t>
  </si>
  <si>
    <t>Dział  010</t>
  </si>
  <si>
    <t>Rolnictwo i łowiectwo</t>
  </si>
  <si>
    <t>Rozdz 01095</t>
  </si>
  <si>
    <t>§ 075</t>
  </si>
  <si>
    <t>Dochody z najmu i dzierżawy składn.majatk.</t>
  </si>
  <si>
    <t>Dział 400</t>
  </si>
  <si>
    <t>Rozdz 40002</t>
  </si>
  <si>
    <t>Dostarczanie wody</t>
  </si>
  <si>
    <t>§083</t>
  </si>
  <si>
    <t>Dział 700</t>
  </si>
  <si>
    <t>Gospodarka mieszkaniowa</t>
  </si>
  <si>
    <t>Rozdz70005</t>
  </si>
  <si>
    <t>§ 047</t>
  </si>
  <si>
    <t>Wpływy z opłat za zarząd,użytkow.</t>
  </si>
  <si>
    <t>Rozdz70095</t>
  </si>
  <si>
    <t>Dział 750</t>
  </si>
  <si>
    <t>Administracja publiczna</t>
  </si>
  <si>
    <t>Rozdz75011</t>
  </si>
  <si>
    <t>§201</t>
  </si>
  <si>
    <t>Rozdz75023</t>
  </si>
  <si>
    <t>Rozdz01010</t>
  </si>
  <si>
    <t>§629</t>
  </si>
  <si>
    <t>Wytwarzanie  i zaopatrywanie w energię elektr. gaz i wodę</t>
  </si>
  <si>
    <t>§091</t>
  </si>
  <si>
    <t>Dot.celowe otrzym.z budż.państwa na realiz.zadań bieżących z zakresu admin.rządowej oraz innych zadań zleconych gminie</t>
  </si>
  <si>
    <t>§048</t>
  </si>
  <si>
    <t>Dział 751</t>
  </si>
  <si>
    <t>Urzędy nacz.organów władzy państwowej, kontroli i ochrony prawa oraz sądownictwa</t>
  </si>
  <si>
    <t>Dział 754</t>
  </si>
  <si>
    <t>Bezpieczeństwo publiczne i ochrona przeciwpożarowa</t>
  </si>
  <si>
    <t>Rozdz 75414</t>
  </si>
  <si>
    <t>Dział 756</t>
  </si>
  <si>
    <t>Dochody od osób prawnych,od osób fizycz. I od inn.jedn.nie posiad. osobow.prawnej</t>
  </si>
  <si>
    <t>Rozdz75601</t>
  </si>
  <si>
    <t>Wpływy z podatku dochod.od osób fizyczn.</t>
  </si>
  <si>
    <t>§035</t>
  </si>
  <si>
    <t>Podatek od działaln.gospod.osób fizycznych</t>
  </si>
  <si>
    <t>Rozdz75615</t>
  </si>
  <si>
    <t>§031</t>
  </si>
  <si>
    <t>§032</t>
  </si>
  <si>
    <t>§033</t>
  </si>
  <si>
    <t>§034</t>
  </si>
  <si>
    <t>Podatek od środków transportowych</t>
  </si>
  <si>
    <t>§050</t>
  </si>
  <si>
    <t>Podatek od czynności cywilnoprawnych</t>
  </si>
  <si>
    <t>Rozdz75616</t>
  </si>
  <si>
    <t>Wpływy z pod.rolnego,pod.leśnego,pod.od spadków i darowizn,pod.od czynności cywilnoprawnych oraz podatków i opłat lokalnych od osób fizycznych</t>
  </si>
  <si>
    <t>§036</t>
  </si>
  <si>
    <t>§037</t>
  </si>
  <si>
    <t>§045</t>
  </si>
  <si>
    <t>Rozdz75618</t>
  </si>
  <si>
    <t>§041</t>
  </si>
  <si>
    <t>Wpływy z innych opłat stanow.dochody jst</t>
  </si>
  <si>
    <t>Rozdz75621</t>
  </si>
  <si>
    <t>§001</t>
  </si>
  <si>
    <t>§002</t>
  </si>
  <si>
    <t>Podatek dochod.od osób prawnych</t>
  </si>
  <si>
    <t>Dział 758</t>
  </si>
  <si>
    <t>Różne  rozliczenia</t>
  </si>
  <si>
    <t>Rozdz75801</t>
  </si>
  <si>
    <t>§292</t>
  </si>
  <si>
    <t>Rozdz75802</t>
  </si>
  <si>
    <t>Rozdz75805</t>
  </si>
  <si>
    <t>Część rekompensująca subw.ogólnej dla gmin</t>
  </si>
  <si>
    <t>Rozdz75814</t>
  </si>
  <si>
    <t>§092</t>
  </si>
  <si>
    <t>Pozostałe odsetki</t>
  </si>
  <si>
    <t>Dział 801</t>
  </si>
  <si>
    <t>Rozdz80101</t>
  </si>
  <si>
    <t>§075</t>
  </si>
  <si>
    <t>Rozdz80113</t>
  </si>
  <si>
    <t>Rozdz80195</t>
  </si>
  <si>
    <t>§203</t>
  </si>
  <si>
    <t>Dział 853</t>
  </si>
  <si>
    <t>Rozdz 85314</t>
  </si>
  <si>
    <t>Dot.cel.otrzym.z budż.państwa na realiz.zadań bież.z zakresu admin.rząd.oraz innych zadań zlec.gminie</t>
  </si>
  <si>
    <t>Rozdz85316</t>
  </si>
  <si>
    <t>Zasiłki rodzinne,pielęgnacyjne i wychow.</t>
  </si>
  <si>
    <t>Rozdz85319</t>
  </si>
  <si>
    <t>Ośrodki pomocy społecznej</t>
  </si>
  <si>
    <t>Rozdz85328</t>
  </si>
  <si>
    <t>Usługi opiekuńcze i specj.usługi opiekuńcze</t>
  </si>
  <si>
    <t>§097</t>
  </si>
  <si>
    <t>Wpływy z różnych dochodów</t>
  </si>
  <si>
    <t>Rozdz85395</t>
  </si>
  <si>
    <t>Dot.celowe otrzym.z budżetu państwa na realiz.własnych zadań bież.gmin</t>
  </si>
  <si>
    <t>Dział 900</t>
  </si>
  <si>
    <t>Gospod.komunalna i ochrona środowiska</t>
  </si>
  <si>
    <t>Rozdz90015</t>
  </si>
  <si>
    <t>Oświetlenie ulic, placów i dróg</t>
  </si>
  <si>
    <t>§631</t>
  </si>
  <si>
    <t>Dot.celowe otrzym.z budżetu państwa na inwestycje i zakupy inwest.z zakresu admin.rządowej oraz inn.zadań zlec.gminom</t>
  </si>
  <si>
    <t>Odsetki od nietermin.wpłat z tyt.podatków i opłat</t>
  </si>
  <si>
    <t>Infrastruktura wodociąg.i sanitacyjna wsi</t>
  </si>
  <si>
    <t>§6050</t>
  </si>
  <si>
    <t>Wydatki inwestycyjne jedn.budżet.</t>
  </si>
  <si>
    <t>Wytwarzanie i zaopatryw. w energię elektryczną, gaz, i wodę</t>
  </si>
  <si>
    <t>Rozdz40002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</si>
  <si>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</si>
  <si>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</si>
  <si>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</si>
  <si>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</si>
  <si>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</si>
  <si>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</si>
  <si>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</si>
  <si>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</si>
  <si>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</si>
  <si>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Dział 600</t>
  </si>
  <si>
    <t>Transport i łączność</t>
  </si>
  <si>
    <t>Rozdz60016</t>
  </si>
  <si>
    <t>Drogi publiczne gminne</t>
  </si>
  <si>
    <t>Rozdz70004</t>
  </si>
  <si>
    <t>Dział 710</t>
  </si>
  <si>
    <t>Działalność usługowa</t>
  </si>
  <si>
    <t>Rozdz71004</t>
  </si>
  <si>
    <t>Plany zagospodarowania przestrzennego</t>
  </si>
  <si>
    <t>Rozdz71095</t>
  </si>
  <si>
    <t>§4010</t>
  </si>
  <si>
    <t>Wynagrodzenia osobowe pracowników</t>
  </si>
  <si>
    <t>§4040</t>
  </si>
  <si>
    <t>§4110</t>
  </si>
  <si>
    <t>§4120</t>
  </si>
  <si>
    <t>§4440</t>
  </si>
  <si>
    <t>Rozdz75022</t>
  </si>
  <si>
    <t>§3030</t>
  </si>
  <si>
    <t>§4140</t>
  </si>
  <si>
    <t>Składki na PFRON</t>
  </si>
  <si>
    <t>§4410</t>
  </si>
  <si>
    <t>§6060</t>
  </si>
  <si>
    <t>Wydatki na zakupy inwest.jedn.budżetowych</t>
  </si>
  <si>
    <t>Rozdz75095</t>
  </si>
  <si>
    <t>§4100</t>
  </si>
  <si>
    <t>Urzedy nacz.organów władzy państw. Kontroli i ochrony prawa</t>
  </si>
  <si>
    <t>Rozdz75101</t>
  </si>
  <si>
    <t>Urzędy nacz.organów władzy państw. Kontroli i ochrony prawa oraz sądown.</t>
  </si>
  <si>
    <t>Rozdz75403</t>
  </si>
  <si>
    <t>Jednostki terenowe Policji</t>
  </si>
  <si>
    <t>Rozdz75412</t>
  </si>
  <si>
    <t>Rozdz75414</t>
  </si>
  <si>
    <t>Dział 757</t>
  </si>
  <si>
    <t>Obsługa długu publicznego</t>
  </si>
  <si>
    <t>Rozdz75702</t>
  </si>
  <si>
    <t>Obsługa papierów wartościowych, kredytów i pożyczek jst</t>
  </si>
  <si>
    <t>§8010</t>
  </si>
  <si>
    <t>Rozliczenia z bankami związane z obsługą długu publicznego</t>
  </si>
  <si>
    <t>Rozdz75818</t>
  </si>
  <si>
    <t>Rezerwy ogólne i celowe</t>
  </si>
  <si>
    <t>§4810</t>
  </si>
  <si>
    <t xml:space="preserve">Rezerwy </t>
  </si>
  <si>
    <t>§3020</t>
  </si>
  <si>
    <t>Nagrody i wyd.osob.nie zaliczane do wynagr</t>
  </si>
  <si>
    <t>§4240</t>
  </si>
  <si>
    <t>Zakup pomocy nauk.dydakt., książek</t>
  </si>
  <si>
    <t>Rozdz80104</t>
  </si>
  <si>
    <t>Przedszkola przy szkołach podstawowych</t>
  </si>
  <si>
    <t>Rozdz80110</t>
  </si>
  <si>
    <t>Dział 851</t>
  </si>
  <si>
    <t>Rozdz85154</t>
  </si>
  <si>
    <t>§3110</t>
  </si>
  <si>
    <t>Rozdz85314</t>
  </si>
  <si>
    <t>§4130</t>
  </si>
  <si>
    <t>Składki na ubezp. zdrowotne</t>
  </si>
  <si>
    <t>Usługi opiekuńcze</t>
  </si>
  <si>
    <t>Dział 854</t>
  </si>
  <si>
    <t>Edukacyjna opieka wychowawcza</t>
  </si>
  <si>
    <t>Rozdz85401</t>
  </si>
  <si>
    <t>Świetlice szkolne</t>
  </si>
  <si>
    <t>Gospodarka komunalna i ochrona środow.</t>
  </si>
  <si>
    <t>Rozdz90003</t>
  </si>
  <si>
    <t>Oczyszczanie miast i wsi</t>
  </si>
  <si>
    <t>Dział 921</t>
  </si>
  <si>
    <t>Kultura i ochrona dziedzictwa narodowego</t>
  </si>
  <si>
    <t>Rozdz92116</t>
  </si>
  <si>
    <t>Rozdz92195</t>
  </si>
  <si>
    <t>Dział 926</t>
  </si>
  <si>
    <t>Rozdz92605</t>
  </si>
  <si>
    <t>Zadania w zakresie kultury fizycz. I sportu</t>
  </si>
  <si>
    <t>Dział 010</t>
  </si>
  <si>
    <t>Dochody z najmu i dzierżawy składn.majątk.</t>
  </si>
  <si>
    <t>Różne wyd.na rzecz osób fizycznych</t>
  </si>
  <si>
    <t>Infrastruktura wodociągowa i sanitac. wsi</t>
  </si>
  <si>
    <t>§ 201</t>
  </si>
  <si>
    <t>Rozdz 75101</t>
  </si>
  <si>
    <t xml:space="preserve">Urzędy nacz.organów władzy państwowej, kontroli i ochrony prawa </t>
  </si>
  <si>
    <t>Rozdz 80110</t>
  </si>
  <si>
    <t>Dochody z najmu i dzierżawy</t>
  </si>
  <si>
    <t>Rozdz 85401</t>
  </si>
  <si>
    <t>Rozdz01030</t>
  </si>
  <si>
    <t>§2850</t>
  </si>
  <si>
    <t>Wpłaty gmin na rzecz izb rolniczych</t>
  </si>
  <si>
    <t>Izby Rolnicze</t>
  </si>
  <si>
    <t>Rozdz 70005</t>
  </si>
  <si>
    <t>Gospodarka gruntami i nieruchomościami</t>
  </si>
  <si>
    <t>Rozdz85495</t>
  </si>
  <si>
    <t>Wpływy z opłaty admin.za czynności urzędowe</t>
  </si>
  <si>
    <t>Rozdz 75109</t>
  </si>
  <si>
    <t>Wybory do rad gmin</t>
  </si>
  <si>
    <t>§049</t>
  </si>
  <si>
    <t>Wpływy z innych opłat lokalnych</t>
  </si>
  <si>
    <t>Rozdz 85313</t>
  </si>
  <si>
    <t>Składki na ubezpieczenie zdrowotne opłacane za osoby pobierające niektóre świadczenia z pomocy społecznej</t>
  </si>
  <si>
    <t>Wpływy z  różnych dochodów</t>
  </si>
  <si>
    <t>§2310</t>
  </si>
  <si>
    <t>Dotacje celowe przekazane gminie na podstawie porozumień</t>
  </si>
  <si>
    <t>Rozdz75047</t>
  </si>
  <si>
    <t>Pobór podatków, opłat</t>
  </si>
  <si>
    <t>Wynagrodzenia agencyjno-prowizyjne</t>
  </si>
  <si>
    <t>Rozdz85313</t>
  </si>
  <si>
    <t>Świadczenia społeczne</t>
  </si>
  <si>
    <t>Wójt Gminy</t>
  </si>
  <si>
    <t>Maciej Śliwerski</t>
  </si>
  <si>
    <t>Środki na dofinans.własnych  inwestycji gmin pozyskane z innych źródeł</t>
  </si>
  <si>
    <t>Sprawozdanie w wykonania budżetu Gminy Jaktorów za rok 2003.</t>
  </si>
  <si>
    <t>Rozdz 60016</t>
  </si>
  <si>
    <t>§077</t>
  </si>
  <si>
    <t>Wpływy z tytułu odpłatnego nabycia prawa własności nieruchomości</t>
  </si>
  <si>
    <t>Rozdz 75110</t>
  </si>
  <si>
    <t>Referenda ogólnokrajowe i konstytucyjne</t>
  </si>
  <si>
    <t>Wpływy z opłat za zezwolenie na sprzedaż alkoholu</t>
  </si>
  <si>
    <t>Rozdz90001</t>
  </si>
  <si>
    <t>Gospodarka ściekowa i ochrona wód</t>
  </si>
  <si>
    <t>Różne jedn.obsługi gospod.komun.</t>
  </si>
  <si>
    <t>§2950</t>
  </si>
  <si>
    <t>Wpłaty jednostek na rzecz środków specjalnych</t>
  </si>
  <si>
    <t>Rozdz80146</t>
  </si>
  <si>
    <t>Dokształcanie i doskonalenie nauczycieli</t>
  </si>
  <si>
    <t>Rozdz85446</t>
  </si>
  <si>
    <t xml:space="preserve">                                             Zał. do  zarządzenia  Nr 8/2004</t>
  </si>
  <si>
    <t>Wójta Gminy Jaktorów z dnia  15 marca 2004 roku.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</si>
</sst>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</numFmts>
  <fonts count="10">
    <font>
      <sz val="12"/>
      <name val="Arial CE"/>
      <family val="2"/>
    </font>
    <font>
      <sz val="10"/>
      <name val="Arial CE"/>
      <family val="0"/>
    </font>
    <font>
      <i/>
      <sz val="12"/>
      <name val="Arial CE"/>
      <family val="2"/>
    </font>
    <font>
      <b/>
      <sz val="12"/>
      <name val="Arial CE"/>
      <family val="2"/>
    </font>
    <font>
      <i/>
      <u val="single"/>
      <sz val="12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0"/>
  <sheetViews>
    <sheetView tabSelected="1" workbookViewId="0" topLeftCell="A1">
      <selection activeCell="B2" sqref="B2:E2"/>
    </sheetView>
  </sheetViews>
  <sheetFormatPr defaultColWidth="8.796875" defaultRowHeight="15"/>
  <cols>
    <col min="1" max="1" width="11.59765625" style="6" customWidth="1"/>
    <col min="2" max="2" width="36.69921875" style="6" customWidth="1"/>
    <col min="3" max="3" width="10.69921875" style="6" customWidth="1"/>
    <col min="4" max="4" width="10.59765625" style="6" bestFit="1" customWidth="1"/>
    <col min="5" max="5" width="7.796875" style="6" customWidth="1"/>
    <col min="6" max="6" width="1.796875" style="4" customWidth="1"/>
    <col min="7" max="16384" width="8.8984375" style="4" customWidth="1"/>
  </cols>
  <sheetData>
    <row r="1" spans="1:5" s="3" customFormat="1" ht="15">
      <c r="A1" s="1"/>
      <c r="B1" s="40" t="s">
        <v>278</v>
      </c>
      <c r="C1" s="40"/>
      <c r="D1" s="40"/>
      <c r="E1" s="40"/>
    </row>
    <row r="2" spans="1:5" s="3" customFormat="1" ht="15">
      <c r="A2" s="1"/>
      <c r="B2" s="41" t="s">
        <v>279</v>
      </c>
      <c r="C2" s="41"/>
      <c r="D2" s="41"/>
      <c r="E2" s="41"/>
    </row>
    <row r="3" spans="1:5" s="3" customFormat="1" ht="15">
      <c r="A3" s="1"/>
      <c r="B3" s="2"/>
      <c r="C3" s="2"/>
      <c r="D3" s="2"/>
      <c r="E3" s="2"/>
    </row>
    <row r="4" spans="1:5" ht="23.25" customHeight="1">
      <c r="A4" s="42" t="s">
        <v>263</v>
      </c>
      <c r="B4" s="42"/>
      <c r="C4" s="42"/>
      <c r="D4" s="42"/>
      <c r="E4" s="42"/>
    </row>
    <row r="5" spans="1:2" ht="19.5" customHeight="1">
      <c r="A5" s="5" t="s">
        <v>31</v>
      </c>
      <c r="B5" s="5"/>
    </row>
    <row r="6" spans="1:5" ht="31.5">
      <c r="A6" s="16" t="s">
        <v>0</v>
      </c>
      <c r="B6" s="16" t="s">
        <v>1</v>
      </c>
      <c r="C6" s="16" t="s">
        <v>2</v>
      </c>
      <c r="D6" s="16" t="s">
        <v>3</v>
      </c>
      <c r="E6" s="16" t="s">
        <v>50</v>
      </c>
    </row>
    <row r="7" spans="1:5" ht="1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s="22" customFormat="1" ht="20.25" customHeight="1">
      <c r="A8" s="20" t="s">
        <v>51</v>
      </c>
      <c r="B8" s="20" t="s">
        <v>52</v>
      </c>
      <c r="C8" s="21">
        <f>C9+C11</f>
        <v>141000</v>
      </c>
      <c r="D8" s="21">
        <f>D9+D11</f>
        <v>150281</v>
      </c>
      <c r="E8" s="10">
        <f>D8/C8*100</f>
        <v>106.5822695035461</v>
      </c>
    </row>
    <row r="9" spans="1:5" ht="15" customHeight="1">
      <c r="A9" s="8" t="s">
        <v>71</v>
      </c>
      <c r="B9" s="8" t="s">
        <v>231</v>
      </c>
      <c r="C9" s="9">
        <f>C10</f>
        <v>140000</v>
      </c>
      <c r="D9" s="9">
        <f>D10</f>
        <v>149025</v>
      </c>
      <c r="E9" s="10">
        <f>D9/C9*100</f>
        <v>106.44642857142857</v>
      </c>
    </row>
    <row r="10" spans="1:5" ht="13.5" customHeight="1">
      <c r="A10" s="7" t="s">
        <v>72</v>
      </c>
      <c r="B10" s="8" t="s">
        <v>6</v>
      </c>
      <c r="C10" s="9">
        <v>140000</v>
      </c>
      <c r="D10" s="9">
        <v>149025</v>
      </c>
      <c r="E10" s="10">
        <f>D10/C10*100</f>
        <v>106.44642857142857</v>
      </c>
    </row>
    <row r="11" spans="1:5" ht="15.75" customHeight="1">
      <c r="A11" s="8" t="s">
        <v>53</v>
      </c>
      <c r="B11" s="8" t="s">
        <v>4</v>
      </c>
      <c r="C11" s="9">
        <f>C12+C13</f>
        <v>1000</v>
      </c>
      <c r="D11" s="9">
        <f>D12+D13</f>
        <v>1256</v>
      </c>
      <c r="E11" s="10">
        <f aca="true" t="shared" si="0" ref="E11:E86">D11/C11*100</f>
        <v>125.6</v>
      </c>
    </row>
    <row r="12" spans="1:5" ht="13.5" customHeight="1">
      <c r="A12" s="7" t="s">
        <v>54</v>
      </c>
      <c r="B12" s="17" t="s">
        <v>229</v>
      </c>
      <c r="C12" s="9">
        <v>500</v>
      </c>
      <c r="D12" s="9">
        <v>941</v>
      </c>
      <c r="E12" s="10">
        <f t="shared" si="0"/>
        <v>188.2</v>
      </c>
    </row>
    <row r="13" spans="1:5" ht="13.5" customHeight="1">
      <c r="A13" s="7" t="s">
        <v>59</v>
      </c>
      <c r="B13" s="8" t="s">
        <v>5</v>
      </c>
      <c r="C13" s="9">
        <v>500</v>
      </c>
      <c r="D13" s="9">
        <v>315</v>
      </c>
      <c r="E13" s="10">
        <f t="shared" si="0"/>
        <v>63</v>
      </c>
    </row>
    <row r="14" spans="1:5" s="22" customFormat="1" ht="25.5" customHeight="1">
      <c r="A14" s="23" t="s">
        <v>56</v>
      </c>
      <c r="B14" s="24" t="s">
        <v>73</v>
      </c>
      <c r="C14" s="21">
        <f>C15</f>
        <v>211407</v>
      </c>
      <c r="D14" s="21">
        <f>D15</f>
        <v>234098</v>
      </c>
      <c r="E14" s="25">
        <f t="shared" si="0"/>
        <v>110.73332481895113</v>
      </c>
    </row>
    <row r="15" spans="1:5" ht="15">
      <c r="A15" s="7" t="s">
        <v>57</v>
      </c>
      <c r="B15" s="8" t="s">
        <v>58</v>
      </c>
      <c r="C15" s="9">
        <f>C16+C17</f>
        <v>211407</v>
      </c>
      <c r="D15" s="9">
        <f>D16+D17+D18</f>
        <v>234098</v>
      </c>
      <c r="E15" s="10">
        <f t="shared" si="0"/>
        <v>110.73332481895113</v>
      </c>
    </row>
    <row r="16" spans="1:5" ht="15">
      <c r="A16" s="7" t="s">
        <v>59</v>
      </c>
      <c r="B16" s="8" t="s">
        <v>5</v>
      </c>
      <c r="C16" s="9">
        <v>210000</v>
      </c>
      <c r="D16" s="9">
        <v>232224</v>
      </c>
      <c r="E16" s="10">
        <f t="shared" si="0"/>
        <v>110.58285714285714</v>
      </c>
    </row>
    <row r="17" spans="1:5" ht="15" customHeight="1">
      <c r="A17" s="7" t="s">
        <v>116</v>
      </c>
      <c r="B17" s="8" t="s">
        <v>117</v>
      </c>
      <c r="C17" s="9">
        <v>1407</v>
      </c>
      <c r="D17" s="9">
        <v>1425</v>
      </c>
      <c r="E17" s="10">
        <f t="shared" si="0"/>
        <v>101.27931769722815</v>
      </c>
    </row>
    <row r="18" spans="1:5" ht="15" customHeight="1">
      <c r="A18" s="7" t="s">
        <v>133</v>
      </c>
      <c r="B18" s="8" t="s">
        <v>134</v>
      </c>
      <c r="C18" s="9">
        <v>0</v>
      </c>
      <c r="D18" s="9">
        <v>449</v>
      </c>
      <c r="E18" s="10"/>
    </row>
    <row r="19" spans="1:5" s="22" customFormat="1" ht="18" customHeight="1">
      <c r="A19" s="23" t="s">
        <v>158</v>
      </c>
      <c r="B19" s="20" t="s">
        <v>159</v>
      </c>
      <c r="C19" s="21">
        <f>C20</f>
        <v>790</v>
      </c>
      <c r="D19" s="21">
        <f>D20</f>
        <v>790</v>
      </c>
      <c r="E19" s="10">
        <f t="shared" si="0"/>
        <v>100</v>
      </c>
    </row>
    <row r="20" spans="1:5" ht="15" customHeight="1">
      <c r="A20" s="7" t="s">
        <v>264</v>
      </c>
      <c r="B20" s="8" t="s">
        <v>161</v>
      </c>
      <c r="C20" s="9">
        <f>C21</f>
        <v>790</v>
      </c>
      <c r="D20" s="9">
        <f>D21</f>
        <v>790</v>
      </c>
      <c r="E20" s="10">
        <f t="shared" si="0"/>
        <v>100</v>
      </c>
    </row>
    <row r="21" spans="1:5" ht="15" customHeight="1">
      <c r="A21" s="7" t="s">
        <v>133</v>
      </c>
      <c r="B21" s="8" t="s">
        <v>134</v>
      </c>
      <c r="C21" s="9">
        <v>790</v>
      </c>
      <c r="D21" s="9">
        <v>790</v>
      </c>
      <c r="E21" s="10">
        <f t="shared" si="0"/>
        <v>100</v>
      </c>
    </row>
    <row r="22" spans="1:5" s="22" customFormat="1" ht="21.75" customHeight="1">
      <c r="A22" s="20" t="s">
        <v>60</v>
      </c>
      <c r="B22" s="20" t="s">
        <v>61</v>
      </c>
      <c r="C22" s="21">
        <f>C23+C29</f>
        <v>297128</v>
      </c>
      <c r="D22" s="21">
        <f>D23+D29</f>
        <v>302478</v>
      </c>
      <c r="E22" s="25">
        <f t="shared" si="0"/>
        <v>101.80057079777065</v>
      </c>
    </row>
    <row r="23" spans="1:5" ht="15">
      <c r="A23" s="8" t="s">
        <v>62</v>
      </c>
      <c r="B23" s="8" t="s">
        <v>7</v>
      </c>
      <c r="C23" s="9">
        <f>C24+C25+C26+C27+C28</f>
        <v>292960</v>
      </c>
      <c r="D23" s="9">
        <f>D24+D25+D26+D27+D28</f>
        <v>297489</v>
      </c>
      <c r="E23" s="10">
        <f t="shared" si="0"/>
        <v>101.54594483888586</v>
      </c>
    </row>
    <row r="24" spans="1:5" ht="15">
      <c r="A24" s="7" t="s">
        <v>63</v>
      </c>
      <c r="B24" s="8" t="s">
        <v>64</v>
      </c>
      <c r="C24" s="9">
        <v>7000</v>
      </c>
      <c r="D24" s="9">
        <v>6987</v>
      </c>
      <c r="E24" s="10">
        <f t="shared" si="0"/>
        <v>99.81428571428572</v>
      </c>
    </row>
    <row r="25" spans="1:5" ht="18.75" customHeight="1">
      <c r="A25" s="7" t="s">
        <v>54</v>
      </c>
      <c r="B25" s="19" t="s">
        <v>229</v>
      </c>
      <c r="C25" s="9">
        <v>36780</v>
      </c>
      <c r="D25" s="9">
        <v>33791</v>
      </c>
      <c r="E25" s="10">
        <f t="shared" si="0"/>
        <v>91.87330070690592</v>
      </c>
    </row>
    <row r="26" spans="1:5" ht="27.75" customHeight="1">
      <c r="A26" s="7" t="s">
        <v>265</v>
      </c>
      <c r="B26" s="19" t="s">
        <v>266</v>
      </c>
      <c r="C26" s="9">
        <v>241480</v>
      </c>
      <c r="D26" s="9">
        <v>249144</v>
      </c>
      <c r="E26" s="10">
        <f t="shared" si="0"/>
        <v>103.17376180221964</v>
      </c>
    </row>
    <row r="27" spans="1:5" ht="18" customHeight="1">
      <c r="A27" s="7" t="s">
        <v>59</v>
      </c>
      <c r="B27" s="8" t="s">
        <v>5</v>
      </c>
      <c r="C27" s="9">
        <v>7200</v>
      </c>
      <c r="D27" s="9">
        <v>6943</v>
      </c>
      <c r="E27" s="10">
        <v>0</v>
      </c>
    </row>
    <row r="28" spans="1:5" ht="18.75" customHeight="1">
      <c r="A28" s="7" t="s">
        <v>116</v>
      </c>
      <c r="B28" s="8" t="s">
        <v>117</v>
      </c>
      <c r="C28" s="9">
        <v>500</v>
      </c>
      <c r="D28" s="9">
        <v>624</v>
      </c>
      <c r="E28" s="10">
        <f t="shared" si="0"/>
        <v>124.8</v>
      </c>
    </row>
    <row r="29" spans="1:5" ht="15">
      <c r="A29" s="8" t="s">
        <v>65</v>
      </c>
      <c r="B29" s="18" t="s">
        <v>4</v>
      </c>
      <c r="C29" s="9">
        <v>4168</v>
      </c>
      <c r="D29" s="9">
        <f>D30+D31</f>
        <v>4989</v>
      </c>
      <c r="E29" s="10">
        <f t="shared" si="0"/>
        <v>119.69769673704415</v>
      </c>
    </row>
    <row r="30" spans="1:5" ht="18" customHeight="1">
      <c r="A30" s="7" t="s">
        <v>54</v>
      </c>
      <c r="B30" s="19" t="s">
        <v>229</v>
      </c>
      <c r="C30" s="9">
        <v>4168</v>
      </c>
      <c r="D30" s="9">
        <v>4961</v>
      </c>
      <c r="E30" s="10">
        <f t="shared" si="0"/>
        <v>119.02591170825336</v>
      </c>
    </row>
    <row r="31" spans="1:5" ht="15">
      <c r="A31" s="7" t="s">
        <v>116</v>
      </c>
      <c r="B31" s="17" t="s">
        <v>117</v>
      </c>
      <c r="C31" s="9">
        <v>0</v>
      </c>
      <c r="D31" s="9">
        <v>28</v>
      </c>
      <c r="E31" s="10"/>
    </row>
    <row r="32" spans="1:5" s="22" customFormat="1" ht="22.5" customHeight="1">
      <c r="A32" s="20" t="s">
        <v>66</v>
      </c>
      <c r="B32" s="20" t="s">
        <v>67</v>
      </c>
      <c r="C32" s="21">
        <f>C33+C35</f>
        <v>86258</v>
      </c>
      <c r="D32" s="21">
        <f>D33+D35</f>
        <v>87616</v>
      </c>
      <c r="E32" s="25">
        <f t="shared" si="0"/>
        <v>101.57434672726009</v>
      </c>
    </row>
    <row r="33" spans="1:5" ht="15">
      <c r="A33" s="8" t="s">
        <v>68</v>
      </c>
      <c r="B33" s="8" t="s">
        <v>23</v>
      </c>
      <c r="C33" s="9">
        <f>C34</f>
        <v>68889</v>
      </c>
      <c r="D33" s="9">
        <f>D34</f>
        <v>68889</v>
      </c>
      <c r="E33" s="10">
        <f t="shared" si="0"/>
        <v>100</v>
      </c>
    </row>
    <row r="34" spans="1:5" ht="57">
      <c r="A34" s="7" t="s">
        <v>69</v>
      </c>
      <c r="B34" s="17" t="s">
        <v>75</v>
      </c>
      <c r="C34" s="9">
        <v>68889</v>
      </c>
      <c r="D34" s="9">
        <v>68889</v>
      </c>
      <c r="E34" s="10">
        <f t="shared" si="0"/>
        <v>100</v>
      </c>
    </row>
    <row r="35" spans="1:5" ht="15">
      <c r="A35" s="7" t="s">
        <v>70</v>
      </c>
      <c r="B35" s="8" t="s">
        <v>48</v>
      </c>
      <c r="C35" s="9">
        <f>C36+C37+C38</f>
        <v>17369</v>
      </c>
      <c r="D35" s="9">
        <f>D36+D37+D38</f>
        <v>18727</v>
      </c>
      <c r="E35" s="10">
        <f t="shared" si="0"/>
        <v>107.81852726121251</v>
      </c>
    </row>
    <row r="36" spans="1:5" ht="18" customHeight="1">
      <c r="A36" s="7" t="s">
        <v>54</v>
      </c>
      <c r="B36" s="17" t="s">
        <v>55</v>
      </c>
      <c r="C36" s="9">
        <v>13258</v>
      </c>
      <c r="D36" s="9">
        <v>14154</v>
      </c>
      <c r="E36" s="10">
        <f t="shared" si="0"/>
        <v>106.75818373812038</v>
      </c>
    </row>
    <row r="37" spans="1:5" ht="15">
      <c r="A37" s="7" t="s">
        <v>59</v>
      </c>
      <c r="B37" s="8" t="s">
        <v>5</v>
      </c>
      <c r="C37" s="9">
        <v>3500</v>
      </c>
      <c r="D37" s="9">
        <v>3929</v>
      </c>
      <c r="E37" s="10">
        <f t="shared" si="0"/>
        <v>112.25714285714285</v>
      </c>
    </row>
    <row r="38" spans="1:5" ht="15">
      <c r="A38" s="7" t="s">
        <v>133</v>
      </c>
      <c r="B38" s="8" t="s">
        <v>134</v>
      </c>
      <c r="C38" s="9">
        <v>611</v>
      </c>
      <c r="D38" s="9">
        <v>644</v>
      </c>
      <c r="E38" s="10">
        <f t="shared" si="0"/>
        <v>105.40098199672667</v>
      </c>
    </row>
    <row r="39" spans="1:5" s="22" customFormat="1" ht="30">
      <c r="A39" s="26" t="s">
        <v>77</v>
      </c>
      <c r="B39" s="20" t="s">
        <v>78</v>
      </c>
      <c r="C39" s="21">
        <f>C40+C42+C44</f>
        <v>27691</v>
      </c>
      <c r="D39" s="21">
        <f>D40+D42+D44</f>
        <v>26738</v>
      </c>
      <c r="E39" s="25">
        <f t="shared" si="0"/>
        <v>96.5584485934058</v>
      </c>
    </row>
    <row r="40" spans="1:5" s="3" customFormat="1" ht="30">
      <c r="A40" s="33" t="s">
        <v>233</v>
      </c>
      <c r="B40" s="34" t="s">
        <v>234</v>
      </c>
      <c r="C40" s="35">
        <f>C41</f>
        <v>1332</v>
      </c>
      <c r="D40" s="35">
        <f>D41</f>
        <v>1332</v>
      </c>
      <c r="E40" s="36">
        <f t="shared" si="0"/>
        <v>100</v>
      </c>
    </row>
    <row r="41" spans="1:5" ht="57">
      <c r="A41" s="7" t="s">
        <v>69</v>
      </c>
      <c r="B41" s="17" t="s">
        <v>75</v>
      </c>
      <c r="C41" s="9">
        <v>1332</v>
      </c>
      <c r="D41" s="9">
        <v>1332</v>
      </c>
      <c r="E41" s="10">
        <f t="shared" si="0"/>
        <v>100</v>
      </c>
    </row>
    <row r="42" spans="1:5" ht="18" customHeight="1">
      <c r="A42" s="7" t="s">
        <v>246</v>
      </c>
      <c r="B42" s="17" t="s">
        <v>247</v>
      </c>
      <c r="C42" s="9">
        <f>C43</f>
        <v>4340</v>
      </c>
      <c r="D42" s="9">
        <f>D43</f>
        <v>3388</v>
      </c>
      <c r="E42" s="10">
        <f t="shared" si="0"/>
        <v>78.06451612903226</v>
      </c>
    </row>
    <row r="43" spans="1:5" ht="57">
      <c r="A43" s="7" t="s">
        <v>232</v>
      </c>
      <c r="B43" s="17" t="s">
        <v>75</v>
      </c>
      <c r="C43" s="9">
        <v>4340</v>
      </c>
      <c r="D43" s="9">
        <v>3388</v>
      </c>
      <c r="E43" s="10">
        <f t="shared" si="0"/>
        <v>78.06451612903226</v>
      </c>
    </row>
    <row r="44" spans="1:5" ht="18" customHeight="1">
      <c r="A44" s="7" t="s">
        <v>267</v>
      </c>
      <c r="B44" s="17" t="s">
        <v>268</v>
      </c>
      <c r="C44" s="9">
        <f>C45</f>
        <v>22019</v>
      </c>
      <c r="D44" s="9">
        <f>D45</f>
        <v>22018</v>
      </c>
      <c r="E44" s="10">
        <f t="shared" si="0"/>
        <v>99.99545846768699</v>
      </c>
    </row>
    <row r="45" spans="1:5" ht="57">
      <c r="A45" s="7" t="s">
        <v>69</v>
      </c>
      <c r="B45" s="17" t="s">
        <v>75</v>
      </c>
      <c r="C45" s="9">
        <v>22019</v>
      </c>
      <c r="D45" s="9">
        <v>22018</v>
      </c>
      <c r="E45" s="10">
        <f t="shared" si="0"/>
        <v>99.99545846768699</v>
      </c>
    </row>
    <row r="46" spans="1:5" s="22" customFormat="1" ht="30">
      <c r="A46" s="20" t="s">
        <v>79</v>
      </c>
      <c r="B46" s="20" t="s">
        <v>80</v>
      </c>
      <c r="C46" s="21">
        <f>C47</f>
        <v>500</v>
      </c>
      <c r="D46" s="21">
        <f>D47</f>
        <v>500</v>
      </c>
      <c r="E46" s="25">
        <f t="shared" si="0"/>
        <v>100</v>
      </c>
    </row>
    <row r="47" spans="1:5" ht="23.25" customHeight="1">
      <c r="A47" s="7" t="s">
        <v>81</v>
      </c>
      <c r="B47" s="8" t="s">
        <v>24</v>
      </c>
      <c r="C47" s="9">
        <f>C48</f>
        <v>500</v>
      </c>
      <c r="D47" s="9">
        <f>D48</f>
        <v>500</v>
      </c>
      <c r="E47" s="10">
        <f t="shared" si="0"/>
        <v>100</v>
      </c>
    </row>
    <row r="48" spans="1:5" ht="57">
      <c r="A48" s="7" t="s">
        <v>69</v>
      </c>
      <c r="B48" s="17" t="s">
        <v>75</v>
      </c>
      <c r="C48" s="9">
        <v>500</v>
      </c>
      <c r="D48" s="9">
        <v>500</v>
      </c>
      <c r="E48" s="10">
        <f t="shared" si="0"/>
        <v>100</v>
      </c>
    </row>
    <row r="49" spans="1:5" s="22" customFormat="1" ht="40.5" customHeight="1">
      <c r="A49" s="20" t="s">
        <v>82</v>
      </c>
      <c r="B49" s="20" t="s">
        <v>83</v>
      </c>
      <c r="C49" s="21">
        <f>C50+C53+C60+C72+C76</f>
        <v>3997765</v>
      </c>
      <c r="D49" s="21">
        <f>D50+D53+D60+D72+D76</f>
        <v>3992722</v>
      </c>
      <c r="E49" s="25">
        <f t="shared" si="0"/>
        <v>99.87385451621094</v>
      </c>
    </row>
    <row r="50" spans="1:5" ht="18.75" customHeight="1">
      <c r="A50" s="8" t="s">
        <v>84</v>
      </c>
      <c r="B50" s="8" t="s">
        <v>85</v>
      </c>
      <c r="C50" s="9">
        <f>C51+C52</f>
        <v>122000</v>
      </c>
      <c r="D50" s="9">
        <f>D51+D52</f>
        <v>73994</v>
      </c>
      <c r="E50" s="10">
        <f t="shared" si="0"/>
        <v>60.65081967213115</v>
      </c>
    </row>
    <row r="51" spans="1:5" ht="14.25" customHeight="1">
      <c r="A51" s="7" t="s">
        <v>86</v>
      </c>
      <c r="B51" s="8" t="s">
        <v>87</v>
      </c>
      <c r="C51" s="9">
        <v>120000</v>
      </c>
      <c r="D51" s="9">
        <v>73544</v>
      </c>
      <c r="E51" s="10">
        <f t="shared" si="0"/>
        <v>61.28666666666667</v>
      </c>
    </row>
    <row r="52" spans="1:5" ht="15" customHeight="1">
      <c r="A52" s="7" t="s">
        <v>74</v>
      </c>
      <c r="B52" s="17" t="s">
        <v>143</v>
      </c>
      <c r="C52" s="9">
        <v>2000</v>
      </c>
      <c r="D52" s="9">
        <v>450</v>
      </c>
      <c r="E52" s="10">
        <f t="shared" si="0"/>
        <v>22.5</v>
      </c>
    </row>
    <row r="53" spans="1:5" ht="30">
      <c r="A53" s="7" t="s">
        <v>88</v>
      </c>
      <c r="B53" s="8" t="s">
        <v>16</v>
      </c>
      <c r="C53" s="9">
        <f>C54+C55+C56+C57+C58+C59</f>
        <v>686265</v>
      </c>
      <c r="D53" s="9">
        <f>D54+D55+D56+D57+D58+D59</f>
        <v>759502</v>
      </c>
      <c r="E53" s="10">
        <f t="shared" si="0"/>
        <v>110.67182502386103</v>
      </c>
    </row>
    <row r="54" spans="1:5" ht="15">
      <c r="A54" s="7" t="s">
        <v>89</v>
      </c>
      <c r="B54" s="8" t="s">
        <v>19</v>
      </c>
      <c r="C54" s="9">
        <v>580000</v>
      </c>
      <c r="D54" s="9">
        <v>655178</v>
      </c>
      <c r="E54" s="10">
        <f t="shared" si="0"/>
        <v>112.96172413793104</v>
      </c>
    </row>
    <row r="55" spans="1:5" ht="15">
      <c r="A55" s="7" t="s">
        <v>90</v>
      </c>
      <c r="B55" s="8" t="s">
        <v>17</v>
      </c>
      <c r="C55" s="9">
        <v>147</v>
      </c>
      <c r="D55" s="9">
        <v>160</v>
      </c>
      <c r="E55" s="10">
        <f t="shared" si="0"/>
        <v>108.843537414966</v>
      </c>
    </row>
    <row r="56" spans="1:5" ht="15">
      <c r="A56" s="7" t="s">
        <v>91</v>
      </c>
      <c r="B56" s="8" t="s">
        <v>18</v>
      </c>
      <c r="C56" s="9">
        <v>1118</v>
      </c>
      <c r="D56" s="9">
        <v>930</v>
      </c>
      <c r="E56" s="10">
        <f t="shared" si="0"/>
        <v>83.18425760286226</v>
      </c>
    </row>
    <row r="57" spans="1:5" ht="15">
      <c r="A57" s="7" t="s">
        <v>92</v>
      </c>
      <c r="B57" s="8" t="s">
        <v>93</v>
      </c>
      <c r="C57" s="9">
        <v>100000</v>
      </c>
      <c r="D57" s="9">
        <v>99119</v>
      </c>
      <c r="E57" s="10">
        <f t="shared" si="0"/>
        <v>99.119</v>
      </c>
    </row>
    <row r="58" spans="1:5" ht="15">
      <c r="A58" s="7" t="s">
        <v>94</v>
      </c>
      <c r="B58" s="8" t="s">
        <v>95</v>
      </c>
      <c r="C58" s="9">
        <v>4000</v>
      </c>
      <c r="D58" s="9">
        <v>1388</v>
      </c>
      <c r="E58" s="10">
        <f t="shared" si="0"/>
        <v>34.699999999999996</v>
      </c>
    </row>
    <row r="59" spans="1:5" ht="18" customHeight="1">
      <c r="A59" s="7" t="s">
        <v>74</v>
      </c>
      <c r="B59" s="17" t="s">
        <v>143</v>
      </c>
      <c r="C59" s="9">
        <v>1000</v>
      </c>
      <c r="D59" s="9">
        <v>2727</v>
      </c>
      <c r="E59" s="10">
        <f t="shared" si="0"/>
        <v>272.7</v>
      </c>
    </row>
    <row r="60" spans="1:5" ht="57">
      <c r="A60" s="7" t="s">
        <v>96</v>
      </c>
      <c r="B60" s="17" t="s">
        <v>97</v>
      </c>
      <c r="C60" s="9">
        <f>C61+C62+C63+C64+C65+C66+C67+C68+C69+C70+C71</f>
        <v>893500</v>
      </c>
      <c r="D60" s="9">
        <f>D61+D62+D63+D64+D65+D66+D67+D68+D69+D70+D71</f>
        <v>947298</v>
      </c>
      <c r="E60" s="10">
        <f t="shared" si="0"/>
        <v>106.02104085058757</v>
      </c>
    </row>
    <row r="61" spans="1:5" ht="15">
      <c r="A61" s="7" t="s">
        <v>89</v>
      </c>
      <c r="B61" s="8" t="s">
        <v>19</v>
      </c>
      <c r="C61" s="9">
        <v>521000</v>
      </c>
      <c r="D61" s="9">
        <v>491465</v>
      </c>
      <c r="E61" s="10">
        <f t="shared" si="0"/>
        <v>94.33109404990402</v>
      </c>
    </row>
    <row r="62" spans="1:5" ht="15">
      <c r="A62" s="7" t="s">
        <v>90</v>
      </c>
      <c r="B62" s="8" t="s">
        <v>17</v>
      </c>
      <c r="C62" s="9">
        <v>49000</v>
      </c>
      <c r="D62" s="9">
        <v>55675</v>
      </c>
      <c r="E62" s="10">
        <f t="shared" si="0"/>
        <v>113.62244897959184</v>
      </c>
    </row>
    <row r="63" spans="1:5" ht="15">
      <c r="A63" s="7" t="s">
        <v>91</v>
      </c>
      <c r="B63" s="8" t="s">
        <v>18</v>
      </c>
      <c r="C63" s="9">
        <v>1900</v>
      </c>
      <c r="D63" s="9">
        <v>2117</v>
      </c>
      <c r="E63" s="10">
        <f t="shared" si="0"/>
        <v>111.42105263157896</v>
      </c>
    </row>
    <row r="64" spans="1:5" ht="15">
      <c r="A64" s="7" t="s">
        <v>92</v>
      </c>
      <c r="B64" s="8" t="s">
        <v>93</v>
      </c>
      <c r="C64" s="9">
        <v>35000</v>
      </c>
      <c r="D64" s="9">
        <v>47307</v>
      </c>
      <c r="E64" s="10">
        <f t="shared" si="0"/>
        <v>135.16285714285715</v>
      </c>
    </row>
    <row r="65" spans="1:5" ht="15" customHeight="1">
      <c r="A65" s="7" t="s">
        <v>98</v>
      </c>
      <c r="B65" s="8" t="s">
        <v>20</v>
      </c>
      <c r="C65" s="9">
        <v>50000</v>
      </c>
      <c r="D65" s="9">
        <v>71215</v>
      </c>
      <c r="E65" s="10">
        <f t="shared" si="0"/>
        <v>142.42999999999998</v>
      </c>
    </row>
    <row r="66" spans="1:5" ht="15">
      <c r="A66" s="7" t="s">
        <v>99</v>
      </c>
      <c r="B66" s="8" t="s">
        <v>21</v>
      </c>
      <c r="C66" s="9">
        <v>100</v>
      </c>
      <c r="D66" s="9">
        <v>0</v>
      </c>
      <c r="E66" s="10">
        <f t="shared" si="0"/>
        <v>0</v>
      </c>
    </row>
    <row r="67" spans="1:5" ht="16.5" customHeight="1">
      <c r="A67" s="7" t="s">
        <v>100</v>
      </c>
      <c r="B67" s="17" t="s">
        <v>245</v>
      </c>
      <c r="C67" s="9">
        <v>21100</v>
      </c>
      <c r="D67" s="9">
        <v>23690</v>
      </c>
      <c r="E67" s="10">
        <f t="shared" si="0"/>
        <v>112.27488151658768</v>
      </c>
    </row>
    <row r="68" spans="1:5" ht="15" customHeight="1">
      <c r="A68" s="7" t="s">
        <v>248</v>
      </c>
      <c r="B68" s="8" t="s">
        <v>249</v>
      </c>
      <c r="C68" s="9">
        <v>8200</v>
      </c>
      <c r="D68" s="9">
        <v>9250</v>
      </c>
      <c r="E68" s="10">
        <f t="shared" si="0"/>
        <v>112.80487804878048</v>
      </c>
    </row>
    <row r="69" spans="1:5" ht="15">
      <c r="A69" s="7" t="s">
        <v>94</v>
      </c>
      <c r="B69" s="8" t="s">
        <v>95</v>
      </c>
      <c r="C69" s="9">
        <v>160000</v>
      </c>
      <c r="D69" s="9">
        <v>191309</v>
      </c>
      <c r="E69" s="10">
        <f t="shared" si="0"/>
        <v>119.56812500000001</v>
      </c>
    </row>
    <row r="70" spans="1:5" ht="15">
      <c r="A70" s="7" t="s">
        <v>74</v>
      </c>
      <c r="B70" s="17" t="s">
        <v>143</v>
      </c>
      <c r="C70" s="9">
        <v>15000</v>
      </c>
      <c r="D70" s="9">
        <v>20270</v>
      </c>
      <c r="E70" s="10">
        <f t="shared" si="0"/>
        <v>135.13333333333333</v>
      </c>
    </row>
    <row r="71" spans="1:5" ht="15">
      <c r="A71" s="7" t="s">
        <v>133</v>
      </c>
      <c r="B71" s="17" t="s">
        <v>134</v>
      </c>
      <c r="C71" s="9">
        <v>32200</v>
      </c>
      <c r="D71" s="9">
        <v>35000</v>
      </c>
      <c r="E71" s="10">
        <f t="shared" si="0"/>
        <v>108.69565217391303</v>
      </c>
    </row>
    <row r="72" spans="1:5" ht="18" customHeight="1">
      <c r="A72" s="7" t="s">
        <v>101</v>
      </c>
      <c r="B72" s="8" t="s">
        <v>103</v>
      </c>
      <c r="C72" s="9">
        <f>C73+C74+C75</f>
        <v>96000</v>
      </c>
      <c r="D72" s="9">
        <f>D73+D74+D75</f>
        <v>83978</v>
      </c>
      <c r="E72" s="10">
        <f t="shared" si="0"/>
        <v>87.47708333333334</v>
      </c>
    </row>
    <row r="73" spans="1:5" ht="15">
      <c r="A73" s="7" t="s">
        <v>102</v>
      </c>
      <c r="B73" s="8" t="s">
        <v>22</v>
      </c>
      <c r="C73" s="9">
        <v>47000</v>
      </c>
      <c r="D73" s="9">
        <v>23812</v>
      </c>
      <c r="E73" s="10">
        <f t="shared" si="0"/>
        <v>50.663829787234036</v>
      </c>
    </row>
    <row r="74" spans="1:5" ht="30">
      <c r="A74" s="7" t="s">
        <v>76</v>
      </c>
      <c r="B74" s="8" t="s">
        <v>269</v>
      </c>
      <c r="C74" s="9">
        <v>46000</v>
      </c>
      <c r="D74" s="9">
        <v>58166</v>
      </c>
      <c r="E74" s="10">
        <f t="shared" si="0"/>
        <v>126.44782608695652</v>
      </c>
    </row>
    <row r="75" spans="1:5" ht="15">
      <c r="A75" s="7" t="s">
        <v>74</v>
      </c>
      <c r="B75" s="17" t="s">
        <v>143</v>
      </c>
      <c r="C75" s="9">
        <v>3000</v>
      </c>
      <c r="D75" s="9">
        <v>2000</v>
      </c>
      <c r="E75" s="10">
        <f t="shared" si="0"/>
        <v>66.66666666666666</v>
      </c>
    </row>
    <row r="76" spans="1:5" ht="28.5">
      <c r="A76" s="8" t="s">
        <v>104</v>
      </c>
      <c r="B76" s="17" t="s">
        <v>14</v>
      </c>
      <c r="C76" s="9">
        <f>C77+C78</f>
        <v>2200000</v>
      </c>
      <c r="D76" s="9">
        <f>D77+D78</f>
        <v>2127950</v>
      </c>
      <c r="E76" s="10">
        <f t="shared" si="0"/>
        <v>96.72500000000001</v>
      </c>
    </row>
    <row r="77" spans="1:5" ht="15">
      <c r="A77" s="7" t="s">
        <v>105</v>
      </c>
      <c r="B77" s="8" t="s">
        <v>15</v>
      </c>
      <c r="C77" s="9">
        <v>2116000</v>
      </c>
      <c r="D77" s="9">
        <v>2077698</v>
      </c>
      <c r="E77" s="10">
        <f t="shared" si="0"/>
        <v>98.1898865784499</v>
      </c>
    </row>
    <row r="78" spans="1:5" ht="15">
      <c r="A78" s="7" t="s">
        <v>106</v>
      </c>
      <c r="B78" s="8" t="s">
        <v>107</v>
      </c>
      <c r="C78" s="9">
        <v>84000</v>
      </c>
      <c r="D78" s="9">
        <v>50252</v>
      </c>
      <c r="E78" s="10">
        <f t="shared" si="0"/>
        <v>59.82380952380952</v>
      </c>
    </row>
    <row r="79" spans="1:5" s="22" customFormat="1" ht="19.5" customHeight="1">
      <c r="A79" s="20" t="s">
        <v>108</v>
      </c>
      <c r="B79" s="20" t="s">
        <v>109</v>
      </c>
      <c r="C79" s="21">
        <f>C80+C82+C84+C86</f>
        <v>6834457</v>
      </c>
      <c r="D79" s="21">
        <f>D80+D82+D84+D86</f>
        <v>6825856</v>
      </c>
      <c r="E79" s="25">
        <f t="shared" si="0"/>
        <v>99.87415240157338</v>
      </c>
    </row>
    <row r="80" spans="1:5" ht="15">
      <c r="A80" s="7" t="s">
        <v>110</v>
      </c>
      <c r="B80" s="8" t="s">
        <v>26</v>
      </c>
      <c r="C80" s="9">
        <f>C81</f>
        <v>5633384</v>
      </c>
      <c r="D80" s="9">
        <f>D81</f>
        <v>5633384</v>
      </c>
      <c r="E80" s="10">
        <f t="shared" si="0"/>
        <v>100</v>
      </c>
    </row>
    <row r="81" spans="1:5" ht="15">
      <c r="A81" s="7" t="s">
        <v>111</v>
      </c>
      <c r="B81" s="8" t="s">
        <v>27</v>
      </c>
      <c r="C81" s="9">
        <v>5633384</v>
      </c>
      <c r="D81" s="9">
        <v>5633384</v>
      </c>
      <c r="E81" s="10">
        <f t="shared" si="0"/>
        <v>100</v>
      </c>
    </row>
    <row r="82" spans="1:5" ht="15">
      <c r="A82" s="7" t="s">
        <v>112</v>
      </c>
      <c r="B82" s="8" t="s">
        <v>28</v>
      </c>
      <c r="C82" s="9">
        <f>C83</f>
        <v>882835</v>
      </c>
      <c r="D82" s="9">
        <f>D83</f>
        <v>882835</v>
      </c>
      <c r="E82" s="10">
        <f t="shared" si="0"/>
        <v>100</v>
      </c>
    </row>
    <row r="83" spans="1:5" ht="15" customHeight="1">
      <c r="A83" s="7" t="s">
        <v>111</v>
      </c>
      <c r="B83" s="8" t="s">
        <v>27</v>
      </c>
      <c r="C83" s="9">
        <v>882835</v>
      </c>
      <c r="D83" s="9">
        <v>882835</v>
      </c>
      <c r="E83" s="10">
        <f t="shared" si="0"/>
        <v>100</v>
      </c>
    </row>
    <row r="84" spans="1:5" ht="18.75" customHeight="1">
      <c r="A84" s="8" t="s">
        <v>113</v>
      </c>
      <c r="B84" s="17" t="s">
        <v>114</v>
      </c>
      <c r="C84" s="9">
        <f>C85</f>
        <v>300238</v>
      </c>
      <c r="D84" s="9">
        <f>D85</f>
        <v>300238</v>
      </c>
      <c r="E84" s="10">
        <f t="shared" si="0"/>
        <v>100</v>
      </c>
    </row>
    <row r="85" spans="1:5" ht="15">
      <c r="A85" s="7" t="s">
        <v>111</v>
      </c>
      <c r="B85" s="8" t="s">
        <v>27</v>
      </c>
      <c r="C85" s="9">
        <v>300238</v>
      </c>
      <c r="D85" s="9">
        <v>300238</v>
      </c>
      <c r="E85" s="10">
        <f t="shared" si="0"/>
        <v>100</v>
      </c>
    </row>
    <row r="86" spans="1:5" ht="16.5" customHeight="1">
      <c r="A86" s="8" t="s">
        <v>115</v>
      </c>
      <c r="B86" s="8" t="s">
        <v>29</v>
      </c>
      <c r="C86" s="9">
        <f>C87+C88+C89+C90+C91+C92</f>
        <v>18000</v>
      </c>
      <c r="D86" s="9">
        <f>D87+D88+D89+D90+D91+D92</f>
        <v>9399</v>
      </c>
      <c r="E86" s="10">
        <f t="shared" si="0"/>
        <v>52.21666666666667</v>
      </c>
    </row>
    <row r="87" spans="1:5" ht="15" customHeight="1">
      <c r="A87" s="7" t="s">
        <v>86</v>
      </c>
      <c r="B87" s="8" t="s">
        <v>87</v>
      </c>
      <c r="C87" s="9">
        <v>0</v>
      </c>
      <c r="D87" s="9">
        <v>-87</v>
      </c>
      <c r="E87" s="10"/>
    </row>
    <row r="88" spans="1:5" ht="15" customHeight="1">
      <c r="A88" s="7" t="s">
        <v>98</v>
      </c>
      <c r="B88" s="8" t="s">
        <v>20</v>
      </c>
      <c r="C88" s="9">
        <v>0</v>
      </c>
      <c r="D88" s="9">
        <v>-8681</v>
      </c>
      <c r="E88" s="10"/>
    </row>
    <row r="89" spans="1:5" ht="15">
      <c r="A89" s="7" t="s">
        <v>102</v>
      </c>
      <c r="B89" s="8" t="s">
        <v>22</v>
      </c>
      <c r="C89" s="9">
        <v>0</v>
      </c>
      <c r="D89" s="9">
        <v>-519</v>
      </c>
      <c r="E89" s="10"/>
    </row>
    <row r="90" spans="1:5" ht="15">
      <c r="A90" s="7" t="s">
        <v>94</v>
      </c>
      <c r="B90" s="8" t="s">
        <v>95</v>
      </c>
      <c r="C90" s="9">
        <v>0</v>
      </c>
      <c r="D90" s="9">
        <v>-1779</v>
      </c>
      <c r="E90" s="10"/>
    </row>
    <row r="91" spans="1:5" ht="15">
      <c r="A91" s="7" t="s">
        <v>74</v>
      </c>
      <c r="B91" s="17" t="s">
        <v>143</v>
      </c>
      <c r="C91" s="9">
        <v>0</v>
      </c>
      <c r="D91" s="9">
        <v>-901</v>
      </c>
      <c r="E91" s="10"/>
    </row>
    <row r="92" spans="1:5" ht="15">
      <c r="A92" s="7" t="s">
        <v>116</v>
      </c>
      <c r="B92" s="8" t="s">
        <v>117</v>
      </c>
      <c r="C92" s="9">
        <v>18000</v>
      </c>
      <c r="D92" s="9">
        <v>21366</v>
      </c>
      <c r="E92" s="10">
        <f aca="true" t="shared" si="1" ref="E92:E130">D92/C92*100</f>
        <v>118.7</v>
      </c>
    </row>
    <row r="93" spans="1:5" s="22" customFormat="1" ht="19.5" customHeight="1">
      <c r="A93" s="20" t="s">
        <v>118</v>
      </c>
      <c r="B93" s="20" t="s">
        <v>8</v>
      </c>
      <c r="C93" s="21">
        <f>C94+C99+C102+C105</f>
        <v>302435</v>
      </c>
      <c r="D93" s="21">
        <f>D94+D99+D102+D105</f>
        <v>295203</v>
      </c>
      <c r="E93" s="25">
        <f t="shared" si="1"/>
        <v>97.6087423743945</v>
      </c>
    </row>
    <row r="94" spans="1:5" ht="15">
      <c r="A94" s="8" t="s">
        <v>119</v>
      </c>
      <c r="B94" s="8" t="s">
        <v>35</v>
      </c>
      <c r="C94" s="9">
        <f>C95+C96+C97+C98</f>
        <v>266291</v>
      </c>
      <c r="D94" s="9">
        <f>D95+D96+D97+D98</f>
        <v>263149</v>
      </c>
      <c r="E94" s="10">
        <f t="shared" si="1"/>
        <v>98.8200877986864</v>
      </c>
    </row>
    <row r="95" spans="1:5" ht="15" customHeight="1">
      <c r="A95" s="7" t="s">
        <v>120</v>
      </c>
      <c r="B95" s="8" t="s">
        <v>229</v>
      </c>
      <c r="C95" s="9">
        <v>13992</v>
      </c>
      <c r="D95" s="9">
        <v>10714</v>
      </c>
      <c r="E95" s="10">
        <f t="shared" si="1"/>
        <v>76.57232704402516</v>
      </c>
    </row>
    <row r="96" spans="1:5" ht="19.5" customHeight="1">
      <c r="A96" s="7" t="s">
        <v>116</v>
      </c>
      <c r="B96" s="17" t="s">
        <v>117</v>
      </c>
      <c r="C96" s="9">
        <v>0</v>
      </c>
      <c r="D96" s="9">
        <v>136</v>
      </c>
      <c r="E96" s="10"/>
    </row>
    <row r="97" spans="1:5" ht="43.5" customHeight="1">
      <c r="A97" s="7" t="s">
        <v>69</v>
      </c>
      <c r="B97" s="17" t="s">
        <v>126</v>
      </c>
      <c r="C97" s="9">
        <v>2299</v>
      </c>
      <c r="D97" s="9">
        <v>2299</v>
      </c>
      <c r="E97" s="10">
        <f t="shared" si="1"/>
        <v>100</v>
      </c>
    </row>
    <row r="98" spans="1:5" ht="28.5">
      <c r="A98" s="7" t="s">
        <v>72</v>
      </c>
      <c r="B98" s="17" t="s">
        <v>262</v>
      </c>
      <c r="C98" s="9">
        <v>250000</v>
      </c>
      <c r="D98" s="9">
        <v>250000</v>
      </c>
      <c r="E98" s="10">
        <f t="shared" si="1"/>
        <v>100</v>
      </c>
    </row>
    <row r="99" spans="1:5" ht="21.75" customHeight="1">
      <c r="A99" s="7" t="s">
        <v>235</v>
      </c>
      <c r="B99" s="17" t="s">
        <v>9</v>
      </c>
      <c r="C99" s="9">
        <f>C100+C101</f>
        <v>14576</v>
      </c>
      <c r="D99" s="9">
        <f>D100+D101</f>
        <v>10211</v>
      </c>
      <c r="E99" s="10">
        <f t="shared" si="1"/>
        <v>70.05351262349066</v>
      </c>
    </row>
    <row r="100" spans="1:5" ht="15">
      <c r="A100" s="7" t="s">
        <v>120</v>
      </c>
      <c r="B100" s="17" t="s">
        <v>236</v>
      </c>
      <c r="C100" s="9">
        <v>14576</v>
      </c>
      <c r="D100" s="9">
        <v>10194</v>
      </c>
      <c r="E100" s="10">
        <f t="shared" si="1"/>
        <v>69.93688254665203</v>
      </c>
    </row>
    <row r="101" spans="1:5" ht="15">
      <c r="A101" s="7" t="s">
        <v>116</v>
      </c>
      <c r="B101" s="17" t="s">
        <v>117</v>
      </c>
      <c r="C101" s="9">
        <v>0</v>
      </c>
      <c r="D101" s="9">
        <v>17</v>
      </c>
      <c r="E101" s="10"/>
    </row>
    <row r="102" spans="1:5" ht="19.5" customHeight="1">
      <c r="A102" s="7" t="s">
        <v>121</v>
      </c>
      <c r="B102" s="8" t="s">
        <v>10</v>
      </c>
      <c r="C102" s="9">
        <f>C103+C104</f>
        <v>108</v>
      </c>
      <c r="D102" s="9">
        <f>D103+D104</f>
        <v>383</v>
      </c>
      <c r="E102" s="10">
        <f t="shared" si="1"/>
        <v>354.6296296296296</v>
      </c>
    </row>
    <row r="103" spans="1:5" ht="17.25" customHeight="1">
      <c r="A103" s="7" t="s">
        <v>59</v>
      </c>
      <c r="B103" s="8" t="s">
        <v>5</v>
      </c>
      <c r="C103" s="9">
        <v>108</v>
      </c>
      <c r="D103" s="9">
        <v>108</v>
      </c>
      <c r="E103" s="10">
        <f t="shared" si="1"/>
        <v>100</v>
      </c>
    </row>
    <row r="104" spans="1:5" ht="17.25" customHeight="1">
      <c r="A104" s="7" t="s">
        <v>133</v>
      </c>
      <c r="B104" s="8" t="s">
        <v>134</v>
      </c>
      <c r="C104" s="9">
        <v>0</v>
      </c>
      <c r="D104" s="9">
        <v>275</v>
      </c>
      <c r="E104" s="10"/>
    </row>
    <row r="105" spans="1:5" ht="18" customHeight="1">
      <c r="A105" s="8" t="s">
        <v>122</v>
      </c>
      <c r="B105" s="8" t="s">
        <v>4</v>
      </c>
      <c r="C105" s="9">
        <f>C106</f>
        <v>21460</v>
      </c>
      <c r="D105" s="9">
        <f>D106</f>
        <v>21460</v>
      </c>
      <c r="E105" s="10">
        <f t="shared" si="1"/>
        <v>100</v>
      </c>
    </row>
    <row r="106" spans="1:5" ht="28.5">
      <c r="A106" s="7" t="s">
        <v>123</v>
      </c>
      <c r="B106" s="17" t="s">
        <v>136</v>
      </c>
      <c r="C106" s="9">
        <v>21460</v>
      </c>
      <c r="D106" s="9">
        <v>21460</v>
      </c>
      <c r="E106" s="10">
        <f t="shared" si="1"/>
        <v>100</v>
      </c>
    </row>
    <row r="107" spans="1:5" s="22" customFormat="1" ht="18.75" customHeight="1">
      <c r="A107" s="20" t="s">
        <v>124</v>
      </c>
      <c r="B107" s="20" t="s">
        <v>12</v>
      </c>
      <c r="C107" s="21">
        <f>C108+C110+C112+C114+C116+C119</f>
        <v>980410</v>
      </c>
      <c r="D107" s="21">
        <f>D108+D110+D112+D114+D116+D119</f>
        <v>980315</v>
      </c>
      <c r="E107" s="25">
        <f t="shared" si="1"/>
        <v>99.9903101763548</v>
      </c>
    </row>
    <row r="108" spans="1:5" s="3" customFormat="1" ht="44.25" customHeight="1">
      <c r="A108" s="34" t="s">
        <v>250</v>
      </c>
      <c r="B108" s="34" t="s">
        <v>251</v>
      </c>
      <c r="C108" s="35">
        <f>C109</f>
        <v>22757</v>
      </c>
      <c r="D108" s="35">
        <f>D109</f>
        <v>22668</v>
      </c>
      <c r="E108" s="36">
        <f t="shared" si="1"/>
        <v>99.60891154370084</v>
      </c>
    </row>
    <row r="109" spans="1:5" s="3" customFormat="1" ht="44.25" customHeight="1">
      <c r="A109" s="33" t="s">
        <v>69</v>
      </c>
      <c r="B109" s="17" t="s">
        <v>126</v>
      </c>
      <c r="C109" s="35">
        <v>22757</v>
      </c>
      <c r="D109" s="35">
        <v>22668</v>
      </c>
      <c r="E109" s="36">
        <f t="shared" si="1"/>
        <v>99.60891154370084</v>
      </c>
    </row>
    <row r="110" spans="1:5" ht="15">
      <c r="A110" s="7" t="s">
        <v>125</v>
      </c>
      <c r="B110" s="8" t="s">
        <v>13</v>
      </c>
      <c r="C110" s="9">
        <f>C111</f>
        <v>645681</v>
      </c>
      <c r="D110" s="9">
        <f>D111</f>
        <v>645681</v>
      </c>
      <c r="E110" s="10">
        <f t="shared" si="1"/>
        <v>100</v>
      </c>
    </row>
    <row r="111" spans="1:5" ht="42.75">
      <c r="A111" s="7" t="s">
        <v>69</v>
      </c>
      <c r="B111" s="17" t="s">
        <v>126</v>
      </c>
      <c r="C111" s="9">
        <v>645681</v>
      </c>
      <c r="D111" s="9">
        <v>645681</v>
      </c>
      <c r="E111" s="10">
        <f t="shared" si="1"/>
        <v>100</v>
      </c>
    </row>
    <row r="112" spans="1:5" ht="15">
      <c r="A112" s="7" t="s">
        <v>127</v>
      </c>
      <c r="B112" s="8" t="s">
        <v>128</v>
      </c>
      <c r="C112" s="9">
        <f>C113</f>
        <v>97572</v>
      </c>
      <c r="D112" s="9">
        <f>D113</f>
        <v>96432</v>
      </c>
      <c r="E112" s="10">
        <f t="shared" si="1"/>
        <v>98.8316320255811</v>
      </c>
    </row>
    <row r="113" spans="1:5" ht="42.75">
      <c r="A113" s="7" t="s">
        <v>69</v>
      </c>
      <c r="B113" s="17" t="s">
        <v>126</v>
      </c>
      <c r="C113" s="9">
        <v>97572</v>
      </c>
      <c r="D113" s="9">
        <v>96432</v>
      </c>
      <c r="E113" s="10">
        <f t="shared" si="1"/>
        <v>98.8316320255811</v>
      </c>
    </row>
    <row r="114" spans="1:5" ht="15">
      <c r="A114" s="7" t="s">
        <v>129</v>
      </c>
      <c r="B114" s="8" t="s">
        <v>130</v>
      </c>
      <c r="C114" s="9">
        <f>C115</f>
        <v>131000</v>
      </c>
      <c r="D114" s="9">
        <f>D115</f>
        <v>131000</v>
      </c>
      <c r="E114" s="10">
        <f t="shared" si="1"/>
        <v>100</v>
      </c>
    </row>
    <row r="115" spans="1:5" ht="42.75">
      <c r="A115" s="7" t="s">
        <v>69</v>
      </c>
      <c r="B115" s="17" t="s">
        <v>126</v>
      </c>
      <c r="C115" s="9">
        <v>131000</v>
      </c>
      <c r="D115" s="9">
        <v>131000</v>
      </c>
      <c r="E115" s="10">
        <f t="shared" si="1"/>
        <v>100</v>
      </c>
    </row>
    <row r="116" spans="1:5" ht="23.25" customHeight="1">
      <c r="A116" s="7" t="s">
        <v>131</v>
      </c>
      <c r="B116" s="8" t="s">
        <v>132</v>
      </c>
      <c r="C116" s="9">
        <f>C117+C118</f>
        <v>47700</v>
      </c>
      <c r="D116" s="9">
        <f>D117+D118</f>
        <v>48834</v>
      </c>
      <c r="E116" s="10">
        <f t="shared" si="1"/>
        <v>102.37735849056604</v>
      </c>
    </row>
    <row r="117" spans="1:5" ht="15">
      <c r="A117" s="7" t="s">
        <v>133</v>
      </c>
      <c r="B117" s="8" t="s">
        <v>252</v>
      </c>
      <c r="C117" s="9">
        <v>700</v>
      </c>
      <c r="D117" s="9">
        <v>1834</v>
      </c>
      <c r="E117" s="10">
        <f t="shared" si="1"/>
        <v>262</v>
      </c>
    </row>
    <row r="118" spans="1:5" ht="42.75">
      <c r="A118" s="7" t="s">
        <v>69</v>
      </c>
      <c r="B118" s="17" t="s">
        <v>126</v>
      </c>
      <c r="C118" s="9">
        <v>47000</v>
      </c>
      <c r="D118" s="9">
        <v>47000</v>
      </c>
      <c r="E118" s="10">
        <f t="shared" si="1"/>
        <v>100</v>
      </c>
    </row>
    <row r="119" spans="1:5" ht="18" customHeight="1">
      <c r="A119" s="7" t="s">
        <v>135</v>
      </c>
      <c r="B119" s="8" t="s">
        <v>4</v>
      </c>
      <c r="C119" s="9">
        <f>C120+C121</f>
        <v>35700</v>
      </c>
      <c r="D119" s="9">
        <f>D120+D121</f>
        <v>35700</v>
      </c>
      <c r="E119" s="10">
        <f t="shared" si="1"/>
        <v>100</v>
      </c>
    </row>
    <row r="120" spans="1:5" ht="42.75">
      <c r="A120" s="7" t="s">
        <v>69</v>
      </c>
      <c r="B120" s="17" t="s">
        <v>126</v>
      </c>
      <c r="C120" s="9">
        <v>2700</v>
      </c>
      <c r="D120" s="9">
        <v>2700</v>
      </c>
      <c r="E120" s="10">
        <f t="shared" si="1"/>
        <v>100</v>
      </c>
    </row>
    <row r="121" spans="1:5" ht="28.5">
      <c r="A121" s="7" t="s">
        <v>123</v>
      </c>
      <c r="B121" s="17" t="s">
        <v>136</v>
      </c>
      <c r="C121" s="9">
        <v>33000</v>
      </c>
      <c r="D121" s="9">
        <v>33000</v>
      </c>
      <c r="E121" s="10">
        <f t="shared" si="1"/>
        <v>100</v>
      </c>
    </row>
    <row r="122" spans="1:5" s="22" customFormat="1" ht="24.75" customHeight="1">
      <c r="A122" s="26" t="s">
        <v>214</v>
      </c>
      <c r="B122" s="24" t="s">
        <v>215</v>
      </c>
      <c r="C122" s="21">
        <f>C123</f>
        <v>1160</v>
      </c>
      <c r="D122" s="21">
        <f>D123</f>
        <v>1160</v>
      </c>
      <c r="E122" s="25">
        <f t="shared" si="1"/>
        <v>100</v>
      </c>
    </row>
    <row r="123" spans="1:5" ht="17.25" customHeight="1">
      <c r="A123" s="7" t="s">
        <v>237</v>
      </c>
      <c r="B123" s="17" t="s">
        <v>217</v>
      </c>
      <c r="C123" s="9">
        <f>C124</f>
        <v>1160</v>
      </c>
      <c r="D123" s="9">
        <f>D124</f>
        <v>1160</v>
      </c>
      <c r="E123" s="10">
        <f t="shared" si="1"/>
        <v>100</v>
      </c>
    </row>
    <row r="124" spans="1:5" ht="28.5" customHeight="1">
      <c r="A124" s="7" t="s">
        <v>123</v>
      </c>
      <c r="B124" s="17" t="s">
        <v>136</v>
      </c>
      <c r="C124" s="9">
        <v>1160</v>
      </c>
      <c r="D124" s="9">
        <v>1160</v>
      </c>
      <c r="E124" s="10">
        <f t="shared" si="1"/>
        <v>100</v>
      </c>
    </row>
    <row r="125" spans="1:5" s="22" customFormat="1" ht="23.25" customHeight="1">
      <c r="A125" s="20" t="s">
        <v>137</v>
      </c>
      <c r="B125" s="20" t="s">
        <v>138</v>
      </c>
      <c r="C125" s="21">
        <f>C126+C128</f>
        <v>266000</v>
      </c>
      <c r="D125" s="21">
        <f>D126+D128</f>
        <v>613650</v>
      </c>
      <c r="E125" s="25">
        <f t="shared" si="1"/>
        <v>230.6954887218045</v>
      </c>
    </row>
    <row r="126" spans="1:5" s="3" customFormat="1" ht="17.25" customHeight="1">
      <c r="A126" s="34" t="s">
        <v>270</v>
      </c>
      <c r="B126" s="34" t="s">
        <v>271</v>
      </c>
      <c r="C126" s="35">
        <f>C127</f>
        <v>195000</v>
      </c>
      <c r="D126" s="35">
        <f>D127</f>
        <v>542650</v>
      </c>
      <c r="E126" s="10">
        <f t="shared" si="1"/>
        <v>278.28205128205127</v>
      </c>
    </row>
    <row r="127" spans="1:5" s="3" customFormat="1" ht="27.75" customHeight="1">
      <c r="A127" s="33" t="s">
        <v>72</v>
      </c>
      <c r="B127" s="17" t="s">
        <v>262</v>
      </c>
      <c r="C127" s="35">
        <v>195000</v>
      </c>
      <c r="D127" s="35">
        <v>542650</v>
      </c>
      <c r="E127" s="25">
        <f t="shared" si="1"/>
        <v>278.28205128205127</v>
      </c>
    </row>
    <row r="128" spans="1:5" ht="15">
      <c r="A128" s="7" t="s">
        <v>139</v>
      </c>
      <c r="B128" s="8" t="s">
        <v>140</v>
      </c>
      <c r="C128" s="9">
        <f>C129+C130</f>
        <v>71000</v>
      </c>
      <c r="D128" s="9">
        <f>D129+D130</f>
        <v>71000</v>
      </c>
      <c r="E128" s="10">
        <f t="shared" si="1"/>
        <v>100</v>
      </c>
    </row>
    <row r="129" spans="1:5" ht="42.75">
      <c r="A129" s="7" t="s">
        <v>69</v>
      </c>
      <c r="B129" s="17" t="s">
        <v>126</v>
      </c>
      <c r="C129" s="9">
        <v>41000</v>
      </c>
      <c r="D129" s="9">
        <v>41000</v>
      </c>
      <c r="E129" s="10">
        <f t="shared" si="1"/>
        <v>100</v>
      </c>
    </row>
    <row r="130" spans="1:5" ht="45" customHeight="1">
      <c r="A130" s="7" t="s">
        <v>141</v>
      </c>
      <c r="B130" s="28" t="s">
        <v>142</v>
      </c>
      <c r="C130" s="9">
        <v>30000</v>
      </c>
      <c r="D130" s="9">
        <v>30000</v>
      </c>
      <c r="E130" s="10">
        <f t="shared" si="1"/>
        <v>100</v>
      </c>
    </row>
    <row r="131" spans="1:5" ht="21.75" customHeight="1">
      <c r="A131" s="43" t="s">
        <v>30</v>
      </c>
      <c r="B131" s="44"/>
      <c r="C131" s="11">
        <f>C8+C14+C19+C22+C32+C39+C46+C49+C79+C93+C107+C122+C125</f>
        <v>13147001</v>
      </c>
      <c r="D131" s="11">
        <f>D8+D14+D19+D22+D32+D39+D46+D49+D79+D93+D107+D122+D125</f>
        <v>13511407</v>
      </c>
      <c r="E131" s="27">
        <f>D131/C131</f>
        <v>1.0277178042353539</v>
      </c>
    </row>
    <row r="132" spans="1:5" ht="15">
      <c r="A132" s="13"/>
      <c r="B132" s="13"/>
      <c r="C132" s="13"/>
      <c r="D132" s="13"/>
      <c r="E132" s="13"/>
    </row>
    <row r="133" spans="1:5" ht="15">
      <c r="A133" s="13"/>
      <c r="B133" s="13"/>
      <c r="C133" s="13"/>
      <c r="D133" s="13"/>
      <c r="E133" s="13"/>
    </row>
    <row r="134" spans="1:5" ht="15">
      <c r="A134" s="13"/>
      <c r="B134" s="13"/>
      <c r="C134" s="13"/>
      <c r="D134" s="13"/>
      <c r="E134" s="13"/>
    </row>
    <row r="135" spans="1:5" ht="15">
      <c r="A135" s="14" t="s">
        <v>32</v>
      </c>
      <c r="B135" s="13"/>
      <c r="C135" s="13"/>
      <c r="D135" s="13"/>
      <c r="E135" s="13"/>
    </row>
    <row r="136" spans="1:5" ht="15">
      <c r="A136" s="13"/>
      <c r="B136" s="13"/>
      <c r="C136" s="13"/>
      <c r="D136" s="13"/>
      <c r="E136" s="13"/>
    </row>
    <row r="137" spans="1:5" ht="31.5">
      <c r="A137" s="16" t="s">
        <v>0</v>
      </c>
      <c r="B137" s="16" t="s">
        <v>1</v>
      </c>
      <c r="C137" s="16" t="s">
        <v>33</v>
      </c>
      <c r="D137" s="16" t="s">
        <v>3</v>
      </c>
      <c r="E137" s="16" t="s">
        <v>50</v>
      </c>
    </row>
    <row r="138" spans="1:5" ht="15">
      <c r="A138" s="7">
        <v>1</v>
      </c>
      <c r="B138" s="7">
        <v>2</v>
      </c>
      <c r="C138" s="7">
        <v>3</v>
      </c>
      <c r="D138" s="7">
        <v>4</v>
      </c>
      <c r="E138" s="7">
        <v>5</v>
      </c>
    </row>
    <row r="139" spans="1:5" s="22" customFormat="1" ht="21" customHeight="1">
      <c r="A139" s="20" t="s">
        <v>228</v>
      </c>
      <c r="B139" s="20" t="s">
        <v>52</v>
      </c>
      <c r="C139" s="21">
        <f>C140+C142</f>
        <v>1547300</v>
      </c>
      <c r="D139" s="21">
        <f>D140+D142</f>
        <v>1437447</v>
      </c>
      <c r="E139" s="25">
        <f>D139/C139*100</f>
        <v>92.90034253215278</v>
      </c>
    </row>
    <row r="140" spans="1:5" ht="15">
      <c r="A140" s="8" t="s">
        <v>71</v>
      </c>
      <c r="B140" s="8" t="s">
        <v>144</v>
      </c>
      <c r="C140" s="9">
        <f>C141</f>
        <v>1546000</v>
      </c>
      <c r="D140" s="9">
        <f>D141</f>
        <v>1436295</v>
      </c>
      <c r="E140" s="10">
        <f aca="true" t="shared" si="2" ref="E140:E207">D140/C140*100</f>
        <v>92.90394566623544</v>
      </c>
    </row>
    <row r="141" spans="1:5" ht="15">
      <c r="A141" s="7" t="s">
        <v>145</v>
      </c>
      <c r="B141" s="8" t="s">
        <v>146</v>
      </c>
      <c r="C141" s="9">
        <v>1546000</v>
      </c>
      <c r="D141" s="9">
        <v>1436295</v>
      </c>
      <c r="E141" s="10">
        <f t="shared" si="2"/>
        <v>92.90394566623544</v>
      </c>
    </row>
    <row r="142" spans="1:5" ht="15">
      <c r="A142" s="7" t="s">
        <v>238</v>
      </c>
      <c r="B142" s="8" t="s">
        <v>241</v>
      </c>
      <c r="C142" s="9">
        <f>C143</f>
        <v>1300</v>
      </c>
      <c r="D142" s="9">
        <f>D143</f>
        <v>1152</v>
      </c>
      <c r="E142" s="10">
        <f t="shared" si="2"/>
        <v>88.61538461538461</v>
      </c>
    </row>
    <row r="143" spans="1:5" ht="15">
      <c r="A143" s="7" t="s">
        <v>239</v>
      </c>
      <c r="B143" s="8" t="s">
        <v>240</v>
      </c>
      <c r="C143" s="9">
        <v>1300</v>
      </c>
      <c r="D143" s="9">
        <v>1152</v>
      </c>
      <c r="E143" s="10">
        <f t="shared" si="2"/>
        <v>88.61538461538461</v>
      </c>
    </row>
    <row r="144" spans="1:5" s="22" customFormat="1" ht="30">
      <c r="A144" s="20" t="s">
        <v>56</v>
      </c>
      <c r="B144" s="20" t="s">
        <v>147</v>
      </c>
      <c r="C144" s="21">
        <f>C145</f>
        <v>209672</v>
      </c>
      <c r="D144" s="21">
        <f>D145</f>
        <v>178529</v>
      </c>
      <c r="E144" s="25">
        <f t="shared" si="2"/>
        <v>85.14680071731084</v>
      </c>
    </row>
    <row r="145" spans="1:5" ht="15">
      <c r="A145" s="7" t="s">
        <v>148</v>
      </c>
      <c r="B145" s="8" t="s">
        <v>58</v>
      </c>
      <c r="C145" s="9">
        <f>C146+C147+C148+C149+C150+C151</f>
        <v>209672</v>
      </c>
      <c r="D145" s="9">
        <f>D146+D147+D148+D149+D150+D151</f>
        <v>178529</v>
      </c>
      <c r="E145" s="10">
        <f t="shared" si="2"/>
        <v>85.14680071731084</v>
      </c>
    </row>
    <row r="146" spans="1:5" ht="15">
      <c r="A146" s="7" t="s">
        <v>149</v>
      </c>
      <c r="B146" s="8" t="s">
        <v>150</v>
      </c>
      <c r="C146" s="9">
        <v>2136</v>
      </c>
      <c r="D146" s="9">
        <v>2103</v>
      </c>
      <c r="E146" s="10">
        <f t="shared" si="2"/>
        <v>98.45505617977528</v>
      </c>
    </row>
    <row r="147" spans="1:5" ht="15">
      <c r="A147" s="7" t="s">
        <v>151</v>
      </c>
      <c r="B147" s="8" t="s">
        <v>152</v>
      </c>
      <c r="C147" s="9">
        <v>75000</v>
      </c>
      <c r="D147" s="9">
        <v>61119</v>
      </c>
      <c r="E147" s="10">
        <f t="shared" si="2"/>
        <v>81.492</v>
      </c>
    </row>
    <row r="148" spans="1:5" ht="18.75" customHeight="1">
      <c r="A148" s="7" t="s">
        <v>153</v>
      </c>
      <c r="B148" s="8" t="s">
        <v>154</v>
      </c>
      <c r="C148" s="9">
        <v>60000</v>
      </c>
      <c r="D148" s="9">
        <v>50639</v>
      </c>
      <c r="E148" s="10">
        <f t="shared" si="2"/>
        <v>84.39833333333333</v>
      </c>
    </row>
    <row r="149" spans="1:5" ht="15">
      <c r="A149" s="7" t="s">
        <v>155</v>
      </c>
      <c r="B149" s="8" t="s">
        <v>156</v>
      </c>
      <c r="C149" s="9">
        <v>9720</v>
      </c>
      <c r="D149" s="9">
        <v>8367</v>
      </c>
      <c r="E149" s="10">
        <f t="shared" si="2"/>
        <v>86.08024691358025</v>
      </c>
    </row>
    <row r="150" spans="1:5" ht="15">
      <c r="A150" s="7" t="s">
        <v>157</v>
      </c>
      <c r="B150" s="8" t="s">
        <v>34</v>
      </c>
      <c r="C150" s="9">
        <v>42816</v>
      </c>
      <c r="D150" s="9">
        <v>42815</v>
      </c>
      <c r="E150" s="10">
        <f t="shared" si="2"/>
        <v>99.9976644245142</v>
      </c>
    </row>
    <row r="151" spans="1:5" ht="15">
      <c r="A151" s="7" t="s">
        <v>179</v>
      </c>
      <c r="B151" s="8" t="s">
        <v>180</v>
      </c>
      <c r="C151" s="9">
        <v>20000</v>
      </c>
      <c r="D151" s="9">
        <v>13486</v>
      </c>
      <c r="E151" s="10">
        <f t="shared" si="2"/>
        <v>67.43</v>
      </c>
    </row>
    <row r="152" spans="1:5" s="22" customFormat="1" ht="18.75" customHeight="1">
      <c r="A152" s="20" t="s">
        <v>158</v>
      </c>
      <c r="B152" s="20" t="s">
        <v>159</v>
      </c>
      <c r="C152" s="21">
        <f>C153</f>
        <v>183000</v>
      </c>
      <c r="D152" s="21">
        <f>D153</f>
        <v>178728</v>
      </c>
      <c r="E152" s="25">
        <f t="shared" si="2"/>
        <v>97.6655737704918</v>
      </c>
    </row>
    <row r="153" spans="1:5" ht="15" customHeight="1">
      <c r="A153" s="8" t="s">
        <v>160</v>
      </c>
      <c r="B153" s="8" t="s">
        <v>161</v>
      </c>
      <c r="C153" s="9">
        <f>C154+C155+C156</f>
        <v>183000</v>
      </c>
      <c r="D153" s="9">
        <f>D154+D155+D156</f>
        <v>178728</v>
      </c>
      <c r="E153" s="10">
        <f t="shared" si="2"/>
        <v>97.6655737704918</v>
      </c>
    </row>
    <row r="154" spans="1:5" ht="15" customHeight="1">
      <c r="A154" s="7" t="s">
        <v>149</v>
      </c>
      <c r="B154" s="8" t="s">
        <v>150</v>
      </c>
      <c r="C154" s="9">
        <v>5000</v>
      </c>
      <c r="D154" s="9">
        <v>4570</v>
      </c>
      <c r="E154" s="10">
        <f t="shared" si="2"/>
        <v>91.4</v>
      </c>
    </row>
    <row r="155" spans="1:5" ht="15">
      <c r="A155" s="7" t="s">
        <v>153</v>
      </c>
      <c r="B155" s="8" t="s">
        <v>154</v>
      </c>
      <c r="C155" s="9">
        <v>154500</v>
      </c>
      <c r="D155" s="9">
        <v>154485</v>
      </c>
      <c r="E155" s="10">
        <f t="shared" si="2"/>
        <v>99.99029126213593</v>
      </c>
    </row>
    <row r="156" spans="1:5" ht="15">
      <c r="A156" s="7" t="s">
        <v>155</v>
      </c>
      <c r="B156" s="8" t="s">
        <v>156</v>
      </c>
      <c r="C156" s="9">
        <v>23500</v>
      </c>
      <c r="D156" s="9">
        <v>19673</v>
      </c>
      <c r="E156" s="10">
        <f t="shared" si="2"/>
        <v>83.71489361702127</v>
      </c>
    </row>
    <row r="157" spans="1:5" s="22" customFormat="1" ht="21.75" customHeight="1">
      <c r="A157" s="20" t="s">
        <v>60</v>
      </c>
      <c r="B157" s="20" t="s">
        <v>61</v>
      </c>
      <c r="C157" s="21">
        <f>C158+C162</f>
        <v>63300</v>
      </c>
      <c r="D157" s="21">
        <f>D158+D162</f>
        <v>38386</v>
      </c>
      <c r="E157" s="25">
        <f t="shared" si="2"/>
        <v>60.64139020537125</v>
      </c>
    </row>
    <row r="158" spans="1:5" ht="16.5" customHeight="1">
      <c r="A158" s="8" t="s">
        <v>162</v>
      </c>
      <c r="B158" s="8" t="s">
        <v>272</v>
      </c>
      <c r="C158" s="9">
        <f>C159+C160+C161</f>
        <v>2200</v>
      </c>
      <c r="D158" s="9">
        <f>D159+D160+D161</f>
        <v>1976</v>
      </c>
      <c r="E158" s="10">
        <f t="shared" si="2"/>
        <v>89.81818181818181</v>
      </c>
    </row>
    <row r="159" spans="1:5" ht="15">
      <c r="A159" s="7" t="s">
        <v>149</v>
      </c>
      <c r="B159" s="8" t="s">
        <v>150</v>
      </c>
      <c r="C159" s="9">
        <v>500</v>
      </c>
      <c r="D159" s="9">
        <v>420</v>
      </c>
      <c r="E159" s="10">
        <f t="shared" si="2"/>
        <v>84</v>
      </c>
    </row>
    <row r="160" spans="1:5" ht="15">
      <c r="A160" s="7" t="s">
        <v>151</v>
      </c>
      <c r="B160" s="8" t="s">
        <v>152</v>
      </c>
      <c r="C160" s="9">
        <v>1200</v>
      </c>
      <c r="D160" s="9">
        <v>1156</v>
      </c>
      <c r="E160" s="10">
        <f t="shared" si="2"/>
        <v>96.33333333333334</v>
      </c>
    </row>
    <row r="161" spans="1:5" ht="15">
      <c r="A161" s="7" t="s">
        <v>153</v>
      </c>
      <c r="B161" s="8" t="s">
        <v>154</v>
      </c>
      <c r="C161" s="9">
        <v>500</v>
      </c>
      <c r="D161" s="9">
        <v>400</v>
      </c>
      <c r="E161" s="10">
        <f t="shared" si="2"/>
        <v>80</v>
      </c>
    </row>
    <row r="162" spans="1:5" ht="18" customHeight="1">
      <c r="A162" s="7" t="s">
        <v>242</v>
      </c>
      <c r="B162" s="8" t="s">
        <v>243</v>
      </c>
      <c r="C162" s="9">
        <f>C163+C164+C165</f>
        <v>61100</v>
      </c>
      <c r="D162" s="9">
        <f>D163+D164</f>
        <v>36410</v>
      </c>
      <c r="E162" s="10">
        <f t="shared" si="2"/>
        <v>59.59083469721767</v>
      </c>
    </row>
    <row r="163" spans="1:5" ht="15">
      <c r="A163" s="7" t="s">
        <v>151</v>
      </c>
      <c r="B163" s="8" t="s">
        <v>152</v>
      </c>
      <c r="C163" s="9">
        <v>10700</v>
      </c>
      <c r="D163" s="9">
        <v>6118</v>
      </c>
      <c r="E163" s="10">
        <f t="shared" si="2"/>
        <v>57.177570093457945</v>
      </c>
    </row>
    <row r="164" spans="1:5" ht="15">
      <c r="A164" s="7" t="s">
        <v>155</v>
      </c>
      <c r="B164" s="8" t="s">
        <v>156</v>
      </c>
      <c r="C164" s="9">
        <v>30400</v>
      </c>
      <c r="D164" s="9">
        <v>30292</v>
      </c>
      <c r="E164" s="10">
        <f t="shared" si="2"/>
        <v>99.64473684210526</v>
      </c>
    </row>
    <row r="165" spans="1:5" ht="15">
      <c r="A165" s="7" t="s">
        <v>179</v>
      </c>
      <c r="B165" s="8" t="s">
        <v>180</v>
      </c>
      <c r="C165" s="9">
        <v>20000</v>
      </c>
      <c r="D165" s="9"/>
      <c r="E165" s="10"/>
    </row>
    <row r="166" spans="1:5" s="22" customFormat="1" ht="19.5" customHeight="1">
      <c r="A166" s="20" t="s">
        <v>163</v>
      </c>
      <c r="B166" s="20" t="s">
        <v>164</v>
      </c>
      <c r="C166" s="21">
        <f>C167+C170</f>
        <v>82061</v>
      </c>
      <c r="D166" s="21">
        <f>D167+D170</f>
        <v>78587</v>
      </c>
      <c r="E166" s="25">
        <f t="shared" si="2"/>
        <v>95.76656389758837</v>
      </c>
    </row>
    <row r="167" spans="1:5" ht="15">
      <c r="A167" s="8" t="s">
        <v>165</v>
      </c>
      <c r="B167" s="8" t="s">
        <v>166</v>
      </c>
      <c r="C167" s="9">
        <f>C168+C169</f>
        <v>74061</v>
      </c>
      <c r="D167" s="9">
        <f>D168+D169</f>
        <v>70884</v>
      </c>
      <c r="E167" s="10">
        <f t="shared" si="2"/>
        <v>95.71029286669098</v>
      </c>
    </row>
    <row r="168" spans="1:5" ht="30">
      <c r="A168" s="7" t="s">
        <v>253</v>
      </c>
      <c r="B168" s="8" t="s">
        <v>254</v>
      </c>
      <c r="C168" s="9">
        <v>48061</v>
      </c>
      <c r="D168" s="9">
        <v>48061</v>
      </c>
      <c r="E168" s="10">
        <f t="shared" si="2"/>
        <v>100</v>
      </c>
    </row>
    <row r="169" spans="1:5" ht="15">
      <c r="A169" s="7" t="s">
        <v>155</v>
      </c>
      <c r="B169" s="8" t="s">
        <v>156</v>
      </c>
      <c r="C169" s="9">
        <v>26000</v>
      </c>
      <c r="D169" s="9">
        <v>22823</v>
      </c>
      <c r="E169" s="10">
        <f t="shared" si="2"/>
        <v>87.78076923076922</v>
      </c>
    </row>
    <row r="170" spans="1:5" ht="19.5" customHeight="1">
      <c r="A170" s="8" t="s">
        <v>167</v>
      </c>
      <c r="B170" s="8" t="s">
        <v>4</v>
      </c>
      <c r="C170" s="9">
        <v>8000</v>
      </c>
      <c r="D170" s="9">
        <f>D171+D172</f>
        <v>7703</v>
      </c>
      <c r="E170" s="10">
        <f t="shared" si="2"/>
        <v>96.28750000000001</v>
      </c>
    </row>
    <row r="171" spans="1:5" ht="15">
      <c r="A171" s="7" t="s">
        <v>149</v>
      </c>
      <c r="B171" s="8" t="s">
        <v>150</v>
      </c>
      <c r="C171" s="9">
        <v>1250</v>
      </c>
      <c r="D171" s="9">
        <v>1142</v>
      </c>
      <c r="E171" s="10">
        <f t="shared" si="2"/>
        <v>91.36</v>
      </c>
    </row>
    <row r="172" spans="1:5" ht="15">
      <c r="A172" s="7" t="s">
        <v>153</v>
      </c>
      <c r="B172" s="8" t="s">
        <v>154</v>
      </c>
      <c r="C172" s="9">
        <v>6750</v>
      </c>
      <c r="D172" s="9">
        <v>6561</v>
      </c>
      <c r="E172" s="10">
        <f t="shared" si="2"/>
        <v>97.2</v>
      </c>
    </row>
    <row r="173" spans="1:5" s="22" customFormat="1" ht="19.5" customHeight="1">
      <c r="A173" s="20" t="s">
        <v>66</v>
      </c>
      <c r="B173" s="20" t="s">
        <v>67</v>
      </c>
      <c r="C173" s="21">
        <f>C174+C181+C185+C199+C204</f>
        <v>1773189</v>
      </c>
      <c r="D173" s="21">
        <f>D174+D181+D185+D199+D204</f>
        <v>1737463</v>
      </c>
      <c r="E173" s="25">
        <f t="shared" si="2"/>
        <v>97.98521195428124</v>
      </c>
    </row>
    <row r="174" spans="1:5" ht="15">
      <c r="A174" s="7" t="s">
        <v>68</v>
      </c>
      <c r="B174" s="8" t="s">
        <v>23</v>
      </c>
      <c r="C174" s="9">
        <f>C175+C176+C177+C178+C179+C180</f>
        <v>68889</v>
      </c>
      <c r="D174" s="9">
        <f>D175+D176+D177+D178+D179+D180</f>
        <v>68889</v>
      </c>
      <c r="E174" s="10">
        <f t="shared" si="2"/>
        <v>100</v>
      </c>
    </row>
    <row r="175" spans="1:5" ht="15">
      <c r="A175" s="7" t="s">
        <v>168</v>
      </c>
      <c r="B175" s="8" t="s">
        <v>169</v>
      </c>
      <c r="C175" s="9">
        <v>51702</v>
      </c>
      <c r="D175" s="9">
        <v>51702</v>
      </c>
      <c r="E175" s="10">
        <f t="shared" si="2"/>
        <v>100</v>
      </c>
    </row>
    <row r="176" spans="1:5" ht="15">
      <c r="A176" s="7" t="s">
        <v>170</v>
      </c>
      <c r="B176" s="8" t="s">
        <v>43</v>
      </c>
      <c r="C176" s="9">
        <v>4403</v>
      </c>
      <c r="D176" s="9">
        <v>4403</v>
      </c>
      <c r="E176" s="10">
        <f t="shared" si="2"/>
        <v>100</v>
      </c>
    </row>
    <row r="177" spans="1:5" ht="15">
      <c r="A177" s="7" t="s">
        <v>171</v>
      </c>
      <c r="B177" s="8" t="s">
        <v>38</v>
      </c>
      <c r="C177" s="9">
        <v>10033</v>
      </c>
      <c r="D177" s="9">
        <v>10033</v>
      </c>
      <c r="E177" s="10">
        <f t="shared" si="2"/>
        <v>100</v>
      </c>
    </row>
    <row r="178" spans="1:5" ht="15">
      <c r="A178" s="7" t="s">
        <v>172</v>
      </c>
      <c r="B178" s="8" t="s">
        <v>39</v>
      </c>
      <c r="C178" s="9">
        <v>1375</v>
      </c>
      <c r="D178" s="9">
        <v>1375</v>
      </c>
      <c r="E178" s="10">
        <f t="shared" si="2"/>
        <v>100</v>
      </c>
    </row>
    <row r="179" spans="1:5" ht="15">
      <c r="A179" s="7" t="s">
        <v>149</v>
      </c>
      <c r="B179" s="8" t="s">
        <v>150</v>
      </c>
      <c r="C179" s="9">
        <v>59</v>
      </c>
      <c r="D179" s="9">
        <v>59</v>
      </c>
      <c r="E179" s="10">
        <f t="shared" si="2"/>
        <v>100</v>
      </c>
    </row>
    <row r="180" spans="1:5" ht="15">
      <c r="A180" s="7" t="s">
        <v>173</v>
      </c>
      <c r="B180" s="8" t="s">
        <v>40</v>
      </c>
      <c r="C180" s="9">
        <v>1317</v>
      </c>
      <c r="D180" s="9">
        <v>1317</v>
      </c>
      <c r="E180" s="10">
        <f t="shared" si="2"/>
        <v>100</v>
      </c>
    </row>
    <row r="181" spans="1:5" ht="15">
      <c r="A181" s="8" t="s">
        <v>174</v>
      </c>
      <c r="B181" s="8" t="s">
        <v>47</v>
      </c>
      <c r="C181" s="9">
        <f>C182+C183+C184</f>
        <v>54000</v>
      </c>
      <c r="D181" s="9">
        <f>D182+D183+D184</f>
        <v>53910</v>
      </c>
      <c r="E181" s="10">
        <f t="shared" si="2"/>
        <v>99.83333333333333</v>
      </c>
    </row>
    <row r="182" spans="1:5" ht="15">
      <c r="A182" s="7" t="s">
        <v>175</v>
      </c>
      <c r="B182" s="8" t="s">
        <v>230</v>
      </c>
      <c r="C182" s="9">
        <v>48750</v>
      </c>
      <c r="D182" s="9">
        <v>48680</v>
      </c>
      <c r="E182" s="10">
        <f t="shared" si="2"/>
        <v>99.85641025641026</v>
      </c>
    </row>
    <row r="183" spans="1:5" ht="15">
      <c r="A183" s="7" t="s">
        <v>149</v>
      </c>
      <c r="B183" s="8" t="s">
        <v>150</v>
      </c>
      <c r="C183" s="9">
        <v>5000</v>
      </c>
      <c r="D183" s="9">
        <v>4980</v>
      </c>
      <c r="E183" s="10">
        <f t="shared" si="2"/>
        <v>99.6</v>
      </c>
    </row>
    <row r="184" spans="1:5" ht="15">
      <c r="A184" s="7" t="s">
        <v>155</v>
      </c>
      <c r="B184" s="8" t="s">
        <v>156</v>
      </c>
      <c r="C184" s="9">
        <v>250</v>
      </c>
      <c r="D184" s="9">
        <v>250</v>
      </c>
      <c r="E184" s="10">
        <f t="shared" si="2"/>
        <v>100</v>
      </c>
    </row>
    <row r="185" spans="1:5" ht="15">
      <c r="A185" s="7" t="s">
        <v>70</v>
      </c>
      <c r="B185" s="8" t="s">
        <v>48</v>
      </c>
      <c r="C185" s="9">
        <f>C186+C187+C188+C189+C190+C191+C192+C193+C194+C195+C196+C197+C198</f>
        <v>1587763</v>
      </c>
      <c r="D185" s="9">
        <f>D186+D187+D188+D189+D190+D191+D192+D193+D194+D195+D196+D197+D198</f>
        <v>1564428</v>
      </c>
      <c r="E185" s="10">
        <f t="shared" si="2"/>
        <v>98.53032222063368</v>
      </c>
    </row>
    <row r="186" spans="1:5" ht="15">
      <c r="A186" s="7" t="s">
        <v>168</v>
      </c>
      <c r="B186" s="8" t="s">
        <v>169</v>
      </c>
      <c r="C186" s="9">
        <v>997343</v>
      </c>
      <c r="D186" s="9">
        <v>995621</v>
      </c>
      <c r="E186" s="10">
        <f t="shared" si="2"/>
        <v>99.8273412456898</v>
      </c>
    </row>
    <row r="187" spans="1:5" ht="15">
      <c r="A187" s="7" t="s">
        <v>170</v>
      </c>
      <c r="B187" s="8" t="s">
        <v>43</v>
      </c>
      <c r="C187" s="9">
        <v>64900</v>
      </c>
      <c r="D187" s="9">
        <v>64877</v>
      </c>
      <c r="E187" s="10">
        <f t="shared" si="2"/>
        <v>99.96456086286595</v>
      </c>
    </row>
    <row r="188" spans="1:5" ht="15">
      <c r="A188" s="7" t="s">
        <v>171</v>
      </c>
      <c r="B188" s="8" t="s">
        <v>38</v>
      </c>
      <c r="C188" s="9">
        <v>179130</v>
      </c>
      <c r="D188" s="9">
        <v>168092</v>
      </c>
      <c r="E188" s="10">
        <f t="shared" si="2"/>
        <v>93.83799475241445</v>
      </c>
    </row>
    <row r="189" spans="1:5" ht="15">
      <c r="A189" s="7" t="s">
        <v>172</v>
      </c>
      <c r="B189" s="8" t="s">
        <v>39</v>
      </c>
      <c r="C189" s="9">
        <v>25682</v>
      </c>
      <c r="D189" s="9">
        <v>25480</v>
      </c>
      <c r="E189" s="10">
        <f t="shared" si="2"/>
        <v>99.21345689588038</v>
      </c>
    </row>
    <row r="190" spans="1:5" ht="15">
      <c r="A190" s="7" t="s">
        <v>176</v>
      </c>
      <c r="B190" s="8" t="s">
        <v>177</v>
      </c>
      <c r="C190" s="9">
        <v>8000</v>
      </c>
      <c r="D190" s="9">
        <v>7250</v>
      </c>
      <c r="E190" s="10">
        <f t="shared" si="2"/>
        <v>90.625</v>
      </c>
    </row>
    <row r="191" spans="1:5" ht="15">
      <c r="A191" s="7" t="s">
        <v>149</v>
      </c>
      <c r="B191" s="8" t="s">
        <v>150</v>
      </c>
      <c r="C191" s="9">
        <v>72057</v>
      </c>
      <c r="D191" s="9">
        <v>70091</v>
      </c>
      <c r="E191" s="10">
        <f t="shared" si="2"/>
        <v>97.27160442427522</v>
      </c>
    </row>
    <row r="192" spans="1:5" ht="15">
      <c r="A192" s="7" t="s">
        <v>151</v>
      </c>
      <c r="B192" s="8" t="s">
        <v>152</v>
      </c>
      <c r="C192" s="9">
        <v>29000</v>
      </c>
      <c r="D192" s="9">
        <v>25802</v>
      </c>
      <c r="E192" s="10">
        <f t="shared" si="2"/>
        <v>88.97241379310344</v>
      </c>
    </row>
    <row r="193" spans="1:5" ht="15">
      <c r="A193" s="7" t="s">
        <v>153</v>
      </c>
      <c r="B193" s="8" t="s">
        <v>154</v>
      </c>
      <c r="C193" s="9">
        <v>24000</v>
      </c>
      <c r="D193" s="9">
        <v>22612</v>
      </c>
      <c r="E193" s="10">
        <f t="shared" si="2"/>
        <v>94.21666666666667</v>
      </c>
    </row>
    <row r="194" spans="1:5" ht="15">
      <c r="A194" s="7" t="s">
        <v>155</v>
      </c>
      <c r="B194" s="8" t="s">
        <v>156</v>
      </c>
      <c r="C194" s="9">
        <v>141800</v>
      </c>
      <c r="D194" s="9">
        <v>139105</v>
      </c>
      <c r="E194" s="10">
        <f t="shared" si="2"/>
        <v>98.09943582510579</v>
      </c>
    </row>
    <row r="195" spans="1:5" ht="15">
      <c r="A195" s="7" t="s">
        <v>178</v>
      </c>
      <c r="B195" s="8" t="s">
        <v>37</v>
      </c>
      <c r="C195" s="9">
        <v>15900</v>
      </c>
      <c r="D195" s="9">
        <v>15663</v>
      </c>
      <c r="E195" s="10">
        <f t="shared" si="2"/>
        <v>98.50943396226415</v>
      </c>
    </row>
    <row r="196" spans="1:5" ht="15">
      <c r="A196" s="7" t="s">
        <v>157</v>
      </c>
      <c r="B196" s="8" t="s">
        <v>34</v>
      </c>
      <c r="C196" s="9">
        <v>3600</v>
      </c>
      <c r="D196" s="9">
        <v>3484</v>
      </c>
      <c r="E196" s="10">
        <f t="shared" si="2"/>
        <v>96.77777777777777</v>
      </c>
    </row>
    <row r="197" spans="1:5" ht="15">
      <c r="A197" s="7" t="s">
        <v>173</v>
      </c>
      <c r="B197" s="8" t="s">
        <v>40</v>
      </c>
      <c r="C197" s="9">
        <v>21733</v>
      </c>
      <c r="D197" s="9">
        <v>21733</v>
      </c>
      <c r="E197" s="10">
        <f t="shared" si="2"/>
        <v>100</v>
      </c>
    </row>
    <row r="198" spans="1:5" ht="15">
      <c r="A198" s="7" t="s">
        <v>179</v>
      </c>
      <c r="B198" s="8" t="s">
        <v>180</v>
      </c>
      <c r="C198" s="9">
        <v>4618</v>
      </c>
      <c r="D198" s="9">
        <v>4618</v>
      </c>
      <c r="E198" s="10">
        <f t="shared" si="2"/>
        <v>100</v>
      </c>
    </row>
    <row r="199" spans="1:5" ht="19.5" customHeight="1">
      <c r="A199" s="7" t="s">
        <v>255</v>
      </c>
      <c r="B199" s="8" t="s">
        <v>256</v>
      </c>
      <c r="C199" s="9">
        <f>C200+C201+C202+C203</f>
        <v>53973</v>
      </c>
      <c r="D199" s="9">
        <f>D200+D201+D202+D203</f>
        <v>41682</v>
      </c>
      <c r="E199" s="10">
        <f t="shared" si="2"/>
        <v>77.227502640209</v>
      </c>
    </row>
    <row r="200" spans="1:5" ht="15">
      <c r="A200" s="7" t="s">
        <v>182</v>
      </c>
      <c r="B200" s="8" t="s">
        <v>257</v>
      </c>
      <c r="C200" s="9">
        <v>34973</v>
      </c>
      <c r="D200" s="9">
        <v>23427</v>
      </c>
      <c r="E200" s="10">
        <f t="shared" si="2"/>
        <v>66.98596059817574</v>
      </c>
    </row>
    <row r="201" spans="1:5" ht="15">
      <c r="A201" s="7" t="s">
        <v>149</v>
      </c>
      <c r="B201" s="8" t="s">
        <v>150</v>
      </c>
      <c r="C201" s="9">
        <v>2000</v>
      </c>
      <c r="D201" s="9">
        <v>1954</v>
      </c>
      <c r="E201" s="10">
        <f t="shared" si="2"/>
        <v>97.7</v>
      </c>
    </row>
    <row r="202" spans="1:5" ht="15">
      <c r="A202" s="7" t="s">
        <v>155</v>
      </c>
      <c r="B202" s="8" t="s">
        <v>156</v>
      </c>
      <c r="C202" s="9">
        <v>16000</v>
      </c>
      <c r="D202" s="9">
        <v>15983</v>
      </c>
      <c r="E202" s="10">
        <f t="shared" si="2"/>
        <v>99.89375</v>
      </c>
    </row>
    <row r="203" spans="1:5" ht="15">
      <c r="A203" s="7" t="s">
        <v>157</v>
      </c>
      <c r="B203" s="8" t="s">
        <v>34</v>
      </c>
      <c r="C203" s="9">
        <v>1000</v>
      </c>
      <c r="D203" s="9">
        <v>318</v>
      </c>
      <c r="E203" s="10">
        <f t="shared" si="2"/>
        <v>31.8</v>
      </c>
    </row>
    <row r="204" spans="1:5" ht="15">
      <c r="A204" s="7" t="s">
        <v>181</v>
      </c>
      <c r="B204" s="8" t="s">
        <v>4</v>
      </c>
      <c r="C204" s="9">
        <f>C205</f>
        <v>8564</v>
      </c>
      <c r="D204" s="9">
        <f>D205</f>
        <v>8554</v>
      </c>
      <c r="E204" s="10">
        <f t="shared" si="2"/>
        <v>99.88323213451659</v>
      </c>
    </row>
    <row r="205" spans="1:5" ht="15">
      <c r="A205" s="7" t="s">
        <v>157</v>
      </c>
      <c r="B205" s="8" t="s">
        <v>34</v>
      </c>
      <c r="C205" s="9">
        <v>8564</v>
      </c>
      <c r="D205" s="9">
        <v>8554</v>
      </c>
      <c r="E205" s="10">
        <f t="shared" si="2"/>
        <v>99.88323213451659</v>
      </c>
    </row>
    <row r="206" spans="1:5" s="22" customFormat="1" ht="30">
      <c r="A206" s="20" t="s">
        <v>77</v>
      </c>
      <c r="B206" s="20" t="s">
        <v>183</v>
      </c>
      <c r="C206" s="21">
        <f>C207+C210+C214</f>
        <v>27691</v>
      </c>
      <c r="D206" s="21">
        <f>D207+D210+D214</f>
        <v>26738</v>
      </c>
      <c r="E206" s="25">
        <f t="shared" si="2"/>
        <v>96.5584485934058</v>
      </c>
    </row>
    <row r="207" spans="1:5" ht="28.5">
      <c r="A207" s="7" t="s">
        <v>184</v>
      </c>
      <c r="B207" s="17" t="s">
        <v>185</v>
      </c>
      <c r="C207" s="9">
        <f>C208+C209</f>
        <v>1332</v>
      </c>
      <c r="D207" s="9">
        <f>D208+D209</f>
        <v>1332</v>
      </c>
      <c r="E207" s="10">
        <f t="shared" si="2"/>
        <v>100</v>
      </c>
    </row>
    <row r="208" spans="1:5" ht="15">
      <c r="A208" s="7" t="s">
        <v>149</v>
      </c>
      <c r="B208" s="8" t="s">
        <v>150</v>
      </c>
      <c r="C208" s="9">
        <v>8</v>
      </c>
      <c r="D208" s="9">
        <v>8</v>
      </c>
      <c r="E208" s="10">
        <f aca="true" t="shared" si="3" ref="E208:E279">D208/C208*100</f>
        <v>100</v>
      </c>
    </row>
    <row r="209" spans="1:5" ht="15">
      <c r="A209" s="7" t="s">
        <v>155</v>
      </c>
      <c r="B209" s="8" t="s">
        <v>156</v>
      </c>
      <c r="C209" s="9">
        <v>1324</v>
      </c>
      <c r="D209" s="9">
        <v>1324</v>
      </c>
      <c r="E209" s="10">
        <f t="shared" si="3"/>
        <v>100</v>
      </c>
    </row>
    <row r="210" spans="1:5" ht="19.5" customHeight="1">
      <c r="A210" s="7" t="s">
        <v>246</v>
      </c>
      <c r="B210" s="8" t="s">
        <v>247</v>
      </c>
      <c r="C210" s="9">
        <f>C211+C212+C213</f>
        <v>4340</v>
      </c>
      <c r="D210" s="9">
        <f>D211+D212+D213</f>
        <v>3388</v>
      </c>
      <c r="E210" s="10">
        <f t="shared" si="3"/>
        <v>78.06451612903226</v>
      </c>
    </row>
    <row r="211" spans="1:5" ht="15">
      <c r="A211" s="7" t="s">
        <v>175</v>
      </c>
      <c r="B211" s="8" t="s">
        <v>230</v>
      </c>
      <c r="C211" s="9">
        <v>3059</v>
      </c>
      <c r="D211" s="9">
        <v>2107</v>
      </c>
      <c r="E211" s="10">
        <f t="shared" si="3"/>
        <v>68.8787185354691</v>
      </c>
    </row>
    <row r="212" spans="1:5" ht="15">
      <c r="A212" s="7" t="s">
        <v>149</v>
      </c>
      <c r="B212" s="8" t="s">
        <v>150</v>
      </c>
      <c r="C212" s="9">
        <v>817</v>
      </c>
      <c r="D212" s="9">
        <v>817</v>
      </c>
      <c r="E212" s="10">
        <f t="shared" si="3"/>
        <v>100</v>
      </c>
    </row>
    <row r="213" spans="1:5" ht="15">
      <c r="A213" s="7" t="s">
        <v>155</v>
      </c>
      <c r="B213" s="8" t="s">
        <v>156</v>
      </c>
      <c r="C213" s="9">
        <v>464</v>
      </c>
      <c r="D213" s="9">
        <v>464</v>
      </c>
      <c r="E213" s="10">
        <f t="shared" si="3"/>
        <v>100</v>
      </c>
    </row>
    <row r="214" spans="1:5" ht="15">
      <c r="A214" s="7" t="s">
        <v>267</v>
      </c>
      <c r="B214" s="17" t="s">
        <v>268</v>
      </c>
      <c r="C214" s="9">
        <f>C215+C216+C217+C218</f>
        <v>22019</v>
      </c>
      <c r="D214" s="9">
        <f>D215+D216+D217+D218</f>
        <v>22018</v>
      </c>
      <c r="E214" s="10">
        <f t="shared" si="3"/>
        <v>99.99545846768699</v>
      </c>
    </row>
    <row r="215" spans="1:5" ht="15">
      <c r="A215" s="7" t="s">
        <v>175</v>
      </c>
      <c r="B215" s="8" t="s">
        <v>230</v>
      </c>
      <c r="C215" s="9">
        <v>15682</v>
      </c>
      <c r="D215" s="9">
        <v>15681</v>
      </c>
      <c r="E215" s="10">
        <f t="shared" si="3"/>
        <v>99.99362326233899</v>
      </c>
    </row>
    <row r="216" spans="1:5" ht="15">
      <c r="A216" s="7" t="s">
        <v>149</v>
      </c>
      <c r="B216" s="8" t="s">
        <v>150</v>
      </c>
      <c r="C216" s="9">
        <v>2894</v>
      </c>
      <c r="D216" s="9">
        <v>2894</v>
      </c>
      <c r="E216" s="10">
        <f t="shared" si="3"/>
        <v>100</v>
      </c>
    </row>
    <row r="217" spans="1:5" ht="15">
      <c r="A217" s="7" t="s">
        <v>155</v>
      </c>
      <c r="B217" s="8" t="s">
        <v>156</v>
      </c>
      <c r="C217" s="9">
        <v>3306</v>
      </c>
      <c r="D217" s="9">
        <v>3306</v>
      </c>
      <c r="E217" s="10">
        <f t="shared" si="3"/>
        <v>100</v>
      </c>
    </row>
    <row r="218" spans="1:5" ht="15">
      <c r="A218" s="7" t="s">
        <v>178</v>
      </c>
      <c r="B218" s="8" t="s">
        <v>37</v>
      </c>
      <c r="C218" s="9">
        <v>137</v>
      </c>
      <c r="D218" s="9">
        <v>137</v>
      </c>
      <c r="E218" s="10">
        <f t="shared" si="3"/>
        <v>100</v>
      </c>
    </row>
    <row r="219" spans="1:5" s="22" customFormat="1" ht="30">
      <c r="A219" s="20" t="s">
        <v>79</v>
      </c>
      <c r="B219" s="20" t="s">
        <v>80</v>
      </c>
      <c r="C219" s="21">
        <f>C220+C222+C230</f>
        <v>84000</v>
      </c>
      <c r="D219" s="21">
        <f>D220+D222+D230</f>
        <v>80516</v>
      </c>
      <c r="E219" s="25">
        <f t="shared" si="3"/>
        <v>95.85238095238095</v>
      </c>
    </row>
    <row r="220" spans="1:5" ht="18" customHeight="1">
      <c r="A220" s="7" t="s">
        <v>186</v>
      </c>
      <c r="B220" s="8" t="s">
        <v>187</v>
      </c>
      <c r="C220" s="9">
        <f>C221</f>
        <v>13000</v>
      </c>
      <c r="D220" s="9">
        <f>D221</f>
        <v>13000</v>
      </c>
      <c r="E220" s="10">
        <f t="shared" si="3"/>
        <v>100</v>
      </c>
    </row>
    <row r="221" spans="1:5" ht="30">
      <c r="A221" s="7" t="s">
        <v>273</v>
      </c>
      <c r="B221" s="8" t="s">
        <v>274</v>
      </c>
      <c r="C221" s="9">
        <v>13000</v>
      </c>
      <c r="D221" s="9">
        <v>13000</v>
      </c>
      <c r="E221" s="10">
        <f t="shared" si="3"/>
        <v>100</v>
      </c>
    </row>
    <row r="222" spans="1:5" ht="18" customHeight="1">
      <c r="A222" s="7" t="s">
        <v>188</v>
      </c>
      <c r="B222" s="8" t="s">
        <v>11</v>
      </c>
      <c r="C222" s="9">
        <f>C223+C224+C225+C226+C227+C228+C229</f>
        <v>70500</v>
      </c>
      <c r="D222" s="9">
        <f>D223+D224+D225+D226+D227+D228+D229</f>
        <v>67016</v>
      </c>
      <c r="E222" s="10">
        <f t="shared" si="3"/>
        <v>95.05815602836878</v>
      </c>
    </row>
    <row r="223" spans="1:5" ht="18" customHeight="1">
      <c r="A223" s="7" t="s">
        <v>200</v>
      </c>
      <c r="B223" s="8" t="s">
        <v>201</v>
      </c>
      <c r="C223" s="9">
        <v>2000</v>
      </c>
      <c r="D223" s="9">
        <v>2000</v>
      </c>
      <c r="E223" s="10">
        <f t="shared" si="3"/>
        <v>100</v>
      </c>
    </row>
    <row r="224" spans="1:5" ht="18" customHeight="1">
      <c r="A224" s="7" t="s">
        <v>175</v>
      </c>
      <c r="B224" s="8" t="s">
        <v>230</v>
      </c>
      <c r="C224" s="9">
        <v>6000</v>
      </c>
      <c r="D224" s="9">
        <v>6000</v>
      </c>
      <c r="E224" s="10">
        <f t="shared" si="3"/>
        <v>100</v>
      </c>
    </row>
    <row r="225" spans="1:5" ht="15">
      <c r="A225" s="7" t="s">
        <v>149</v>
      </c>
      <c r="B225" s="8" t="s">
        <v>150</v>
      </c>
      <c r="C225" s="9">
        <v>42100</v>
      </c>
      <c r="D225" s="9">
        <v>39101</v>
      </c>
      <c r="E225" s="10">
        <f t="shared" si="3"/>
        <v>92.87648456057008</v>
      </c>
    </row>
    <row r="226" spans="1:5" ht="15">
      <c r="A226" s="7" t="s">
        <v>151</v>
      </c>
      <c r="B226" s="8" t="s">
        <v>152</v>
      </c>
      <c r="C226" s="9">
        <v>5000</v>
      </c>
      <c r="D226" s="9">
        <v>4665</v>
      </c>
      <c r="E226" s="10">
        <f t="shared" si="3"/>
        <v>93.30000000000001</v>
      </c>
    </row>
    <row r="227" spans="1:5" ht="15">
      <c r="A227" s="7" t="s">
        <v>153</v>
      </c>
      <c r="B227" s="8" t="s">
        <v>154</v>
      </c>
      <c r="C227" s="9">
        <v>3900</v>
      </c>
      <c r="D227" s="9">
        <v>3894</v>
      </c>
      <c r="E227" s="10">
        <f t="shared" si="3"/>
        <v>99.84615384615385</v>
      </c>
    </row>
    <row r="228" spans="1:5" ht="15">
      <c r="A228" s="7" t="s">
        <v>155</v>
      </c>
      <c r="B228" s="8" t="s">
        <v>156</v>
      </c>
      <c r="C228" s="9">
        <v>7400</v>
      </c>
      <c r="D228" s="9">
        <v>7384</v>
      </c>
      <c r="E228" s="10">
        <f t="shared" si="3"/>
        <v>99.78378378378379</v>
      </c>
    </row>
    <row r="229" spans="1:5" ht="15">
      <c r="A229" s="7" t="s">
        <v>157</v>
      </c>
      <c r="B229" s="8" t="s">
        <v>34</v>
      </c>
      <c r="C229" s="9">
        <v>4100</v>
      </c>
      <c r="D229" s="9">
        <v>3972</v>
      </c>
      <c r="E229" s="10">
        <f t="shared" si="3"/>
        <v>96.8780487804878</v>
      </c>
    </row>
    <row r="230" spans="1:5" ht="19.5" customHeight="1">
      <c r="A230" s="7" t="s">
        <v>189</v>
      </c>
      <c r="B230" s="8" t="s">
        <v>24</v>
      </c>
      <c r="C230" s="9">
        <f>C231</f>
        <v>500</v>
      </c>
      <c r="D230" s="9">
        <f>D231</f>
        <v>500</v>
      </c>
      <c r="E230" s="10">
        <f t="shared" si="3"/>
        <v>100</v>
      </c>
    </row>
    <row r="231" spans="1:5" ht="15">
      <c r="A231" s="7" t="s">
        <v>175</v>
      </c>
      <c r="B231" s="8" t="s">
        <v>36</v>
      </c>
      <c r="C231" s="9">
        <v>500</v>
      </c>
      <c r="D231" s="9">
        <v>500</v>
      </c>
      <c r="E231" s="10">
        <f t="shared" si="3"/>
        <v>100</v>
      </c>
    </row>
    <row r="232" spans="1:5" s="22" customFormat="1" ht="23.25" customHeight="1">
      <c r="A232" s="20" t="s">
        <v>190</v>
      </c>
      <c r="B232" s="20" t="s">
        <v>191</v>
      </c>
      <c r="C232" s="21">
        <f>C233</f>
        <v>42500</v>
      </c>
      <c r="D232" s="21">
        <f>D233</f>
        <v>37069</v>
      </c>
      <c r="E232" s="25">
        <f t="shared" si="3"/>
        <v>87.22117647058823</v>
      </c>
    </row>
    <row r="233" spans="1:5" ht="30">
      <c r="A233" s="8" t="s">
        <v>192</v>
      </c>
      <c r="B233" s="34" t="s">
        <v>193</v>
      </c>
      <c r="C233" s="9">
        <f>C234</f>
        <v>42500</v>
      </c>
      <c r="D233" s="9">
        <f>D234</f>
        <v>37069</v>
      </c>
      <c r="E233" s="10">
        <f t="shared" si="3"/>
        <v>87.22117647058823</v>
      </c>
    </row>
    <row r="234" spans="1:5" ht="30">
      <c r="A234" s="7" t="s">
        <v>194</v>
      </c>
      <c r="B234" s="34" t="s">
        <v>195</v>
      </c>
      <c r="C234" s="9">
        <v>42500</v>
      </c>
      <c r="D234" s="9">
        <v>37069</v>
      </c>
      <c r="E234" s="10">
        <f t="shared" si="3"/>
        <v>87.22117647058823</v>
      </c>
    </row>
    <row r="235" spans="1:5" s="22" customFormat="1" ht="21.75" customHeight="1">
      <c r="A235" s="20" t="s">
        <v>108</v>
      </c>
      <c r="B235" s="20" t="s">
        <v>25</v>
      </c>
      <c r="C235" s="21">
        <f>C236</f>
        <v>12064</v>
      </c>
      <c r="D235" s="21">
        <f>D236</f>
        <v>10254</v>
      </c>
      <c r="E235" s="25">
        <f t="shared" si="3"/>
        <v>84.99668435013263</v>
      </c>
    </row>
    <row r="236" spans="1:5" ht="15">
      <c r="A236" s="7" t="s">
        <v>115</v>
      </c>
      <c r="B236" s="8" t="s">
        <v>29</v>
      </c>
      <c r="C236" s="9">
        <f>C237</f>
        <v>12064</v>
      </c>
      <c r="D236" s="9">
        <f>D237</f>
        <v>10254</v>
      </c>
      <c r="E236" s="10">
        <f t="shared" si="3"/>
        <v>84.99668435013263</v>
      </c>
    </row>
    <row r="237" spans="1:5" ht="15">
      <c r="A237" s="7" t="s">
        <v>155</v>
      </c>
      <c r="B237" s="8" t="s">
        <v>156</v>
      </c>
      <c r="C237" s="9">
        <v>12064</v>
      </c>
      <c r="D237" s="9">
        <v>10254</v>
      </c>
      <c r="E237" s="10">
        <f t="shared" si="3"/>
        <v>84.99668435013263</v>
      </c>
    </row>
    <row r="238" spans="1:5" ht="15">
      <c r="A238" s="7" t="s">
        <v>196</v>
      </c>
      <c r="B238" s="8" t="s">
        <v>197</v>
      </c>
      <c r="C238" s="9">
        <v>0</v>
      </c>
      <c r="D238" s="9">
        <v>0</v>
      </c>
      <c r="E238" s="10">
        <v>0</v>
      </c>
    </row>
    <row r="239" spans="1:5" ht="15">
      <c r="A239" s="7" t="s">
        <v>198</v>
      </c>
      <c r="B239" s="8" t="s">
        <v>199</v>
      </c>
      <c r="C239" s="9">
        <v>0</v>
      </c>
      <c r="D239" s="9">
        <v>0</v>
      </c>
      <c r="E239" s="10">
        <v>0</v>
      </c>
    </row>
    <row r="240" spans="1:5" s="22" customFormat="1" ht="20.25" customHeight="1">
      <c r="A240" s="20" t="s">
        <v>118</v>
      </c>
      <c r="B240" s="20" t="s">
        <v>8</v>
      </c>
      <c r="C240" s="21">
        <f>C241+C258+C268+C284+C295+C298</f>
        <v>9703978</v>
      </c>
      <c r="D240" s="21">
        <f>D241+D258+D268+D284+D295+D298</f>
        <v>9690348</v>
      </c>
      <c r="E240" s="25">
        <f t="shared" si="3"/>
        <v>99.85954213828597</v>
      </c>
    </row>
    <row r="241" spans="1:5" ht="15">
      <c r="A241" s="7" t="s">
        <v>119</v>
      </c>
      <c r="B241" s="8" t="s">
        <v>35</v>
      </c>
      <c r="C241" s="9">
        <f>C242+C243+C244+C245+C246+C247+C248+C249+C250+C251+C252+C253+C254+C255+C256+C257</f>
        <v>4625867</v>
      </c>
      <c r="D241" s="9">
        <f>D242+D243+D244+D245+D246+D247+D248+D249+D250+D251+D252+D253+D254+D255+D256+D257</f>
        <v>4622840</v>
      </c>
      <c r="E241" s="10">
        <f t="shared" si="3"/>
        <v>99.93456361802015</v>
      </c>
    </row>
    <row r="242" spans="1:5" ht="15" customHeight="1">
      <c r="A242" s="7" t="s">
        <v>200</v>
      </c>
      <c r="B242" s="8" t="s">
        <v>201</v>
      </c>
      <c r="C242" s="9">
        <v>149340</v>
      </c>
      <c r="D242" s="9">
        <v>149331</v>
      </c>
      <c r="E242" s="10">
        <f t="shared" si="3"/>
        <v>99.99397348332664</v>
      </c>
    </row>
    <row r="243" spans="1:5" ht="15" customHeight="1">
      <c r="A243" s="7" t="s">
        <v>209</v>
      </c>
      <c r="B243" s="8" t="s">
        <v>41</v>
      </c>
      <c r="C243" s="9">
        <v>2299</v>
      </c>
      <c r="D243" s="9">
        <v>2299</v>
      </c>
      <c r="E243" s="10">
        <f t="shared" si="3"/>
        <v>100</v>
      </c>
    </row>
    <row r="244" spans="1:5" ht="15">
      <c r="A244" s="7" t="s">
        <v>168</v>
      </c>
      <c r="B244" s="8" t="s">
        <v>169</v>
      </c>
      <c r="C244" s="9">
        <v>1878753</v>
      </c>
      <c r="D244" s="9">
        <v>1878687</v>
      </c>
      <c r="E244" s="10">
        <f t="shared" si="3"/>
        <v>99.99648703155763</v>
      </c>
    </row>
    <row r="245" spans="1:5" ht="15">
      <c r="A245" s="7" t="s">
        <v>170</v>
      </c>
      <c r="B245" s="8" t="s">
        <v>43</v>
      </c>
      <c r="C245" s="9">
        <v>132361</v>
      </c>
      <c r="D245" s="9">
        <v>132361</v>
      </c>
      <c r="E245" s="10">
        <f t="shared" si="3"/>
        <v>100</v>
      </c>
    </row>
    <row r="246" spans="1:5" ht="15">
      <c r="A246" s="7" t="s">
        <v>171</v>
      </c>
      <c r="B246" s="8" t="s">
        <v>38</v>
      </c>
      <c r="C246" s="9">
        <v>375370</v>
      </c>
      <c r="D246" s="9">
        <v>374770</v>
      </c>
      <c r="E246" s="10">
        <f t="shared" si="3"/>
        <v>99.84015771105842</v>
      </c>
    </row>
    <row r="247" spans="1:5" ht="15">
      <c r="A247" s="7" t="s">
        <v>172</v>
      </c>
      <c r="B247" s="8" t="s">
        <v>39</v>
      </c>
      <c r="C247" s="9">
        <v>51645</v>
      </c>
      <c r="D247" s="9">
        <v>51581</v>
      </c>
      <c r="E247" s="10">
        <f t="shared" si="3"/>
        <v>99.87607706457547</v>
      </c>
    </row>
    <row r="248" spans="1:5" ht="15">
      <c r="A248" s="7" t="s">
        <v>149</v>
      </c>
      <c r="B248" s="8" t="s">
        <v>150</v>
      </c>
      <c r="C248" s="9">
        <v>71200</v>
      </c>
      <c r="D248" s="9">
        <v>71079</v>
      </c>
      <c r="E248" s="10">
        <f t="shared" si="3"/>
        <v>99.83005617977528</v>
      </c>
    </row>
    <row r="249" spans="1:5" ht="15">
      <c r="A249" s="7" t="s">
        <v>202</v>
      </c>
      <c r="B249" s="8" t="s">
        <v>203</v>
      </c>
      <c r="C249" s="9">
        <v>11412</v>
      </c>
      <c r="D249" s="9">
        <v>11412</v>
      </c>
      <c r="E249" s="10">
        <f t="shared" si="3"/>
        <v>100</v>
      </c>
    </row>
    <row r="250" spans="1:5" ht="15">
      <c r="A250" s="7" t="s">
        <v>151</v>
      </c>
      <c r="B250" s="8" t="s">
        <v>152</v>
      </c>
      <c r="C250" s="9">
        <v>134712</v>
      </c>
      <c r="D250" s="9">
        <v>134710</v>
      </c>
      <c r="E250" s="10">
        <f t="shared" si="3"/>
        <v>99.9985153512679</v>
      </c>
    </row>
    <row r="251" spans="1:5" ht="15">
      <c r="A251" s="7" t="s">
        <v>153</v>
      </c>
      <c r="B251" s="8" t="s">
        <v>154</v>
      </c>
      <c r="C251" s="9">
        <v>162993</v>
      </c>
      <c r="D251" s="9">
        <v>162991</v>
      </c>
      <c r="E251" s="10">
        <f t="shared" si="3"/>
        <v>99.99877295343971</v>
      </c>
    </row>
    <row r="252" spans="1:5" ht="15">
      <c r="A252" s="7" t="s">
        <v>155</v>
      </c>
      <c r="B252" s="8" t="s">
        <v>156</v>
      </c>
      <c r="C252" s="9">
        <v>86982</v>
      </c>
      <c r="D252" s="9">
        <v>86662</v>
      </c>
      <c r="E252" s="10">
        <f t="shared" si="3"/>
        <v>99.63210779241682</v>
      </c>
    </row>
    <row r="253" spans="1:5" ht="15">
      <c r="A253" s="7" t="s">
        <v>178</v>
      </c>
      <c r="B253" s="8" t="s">
        <v>37</v>
      </c>
      <c r="C253" s="9">
        <v>2377</v>
      </c>
      <c r="D253" s="9">
        <v>2365</v>
      </c>
      <c r="E253" s="10">
        <f t="shared" si="3"/>
        <v>99.49516196886832</v>
      </c>
    </row>
    <row r="254" spans="1:5" ht="15">
      <c r="A254" s="7" t="s">
        <v>157</v>
      </c>
      <c r="B254" s="8" t="s">
        <v>34</v>
      </c>
      <c r="C254" s="9">
        <v>5859</v>
      </c>
      <c r="D254" s="9">
        <v>5859</v>
      </c>
      <c r="E254" s="10">
        <f t="shared" si="3"/>
        <v>100</v>
      </c>
    </row>
    <row r="255" spans="1:5" ht="15">
      <c r="A255" s="7" t="s">
        <v>173</v>
      </c>
      <c r="B255" s="8" t="s">
        <v>40</v>
      </c>
      <c r="C255" s="9">
        <v>124862</v>
      </c>
      <c r="D255" s="9">
        <v>124862</v>
      </c>
      <c r="E255" s="10">
        <f t="shared" si="3"/>
        <v>100</v>
      </c>
    </row>
    <row r="256" spans="1:5" ht="15">
      <c r="A256" s="7" t="s">
        <v>145</v>
      </c>
      <c r="B256" s="8" t="s">
        <v>146</v>
      </c>
      <c r="C256" s="9">
        <v>1426604</v>
      </c>
      <c r="D256" s="9">
        <v>1424808</v>
      </c>
      <c r="E256" s="10">
        <f t="shared" si="3"/>
        <v>99.87410661963656</v>
      </c>
    </row>
    <row r="257" spans="1:5" ht="15">
      <c r="A257" s="7" t="s">
        <v>179</v>
      </c>
      <c r="B257" s="8" t="s">
        <v>180</v>
      </c>
      <c r="C257" s="9">
        <v>9098</v>
      </c>
      <c r="D257" s="9">
        <v>9063</v>
      </c>
      <c r="E257" s="10">
        <f t="shared" si="3"/>
        <v>99.61530006594856</v>
      </c>
    </row>
    <row r="258" spans="1:5" ht="21" customHeight="1">
      <c r="A258" s="7" t="s">
        <v>204</v>
      </c>
      <c r="B258" s="8" t="s">
        <v>205</v>
      </c>
      <c r="C258" s="9">
        <f>C259+C260+C261+C262+C263+C264+C265+C266+C267</f>
        <v>204265</v>
      </c>
      <c r="D258" s="9">
        <f>D259+D260+D261+D262+D263+D264+D265+D266+D267</f>
        <v>204152</v>
      </c>
      <c r="E258" s="10">
        <f t="shared" si="3"/>
        <v>99.9446797052848</v>
      </c>
    </row>
    <row r="259" spans="1:5" ht="15" customHeight="1">
      <c r="A259" s="7" t="s">
        <v>200</v>
      </c>
      <c r="B259" s="8" t="s">
        <v>201</v>
      </c>
      <c r="C259" s="9">
        <v>11130</v>
      </c>
      <c r="D259" s="9">
        <v>11129</v>
      </c>
      <c r="E259" s="10">
        <f t="shared" si="3"/>
        <v>99.99101527403414</v>
      </c>
    </row>
    <row r="260" spans="1:5" ht="15">
      <c r="A260" s="7" t="s">
        <v>168</v>
      </c>
      <c r="B260" s="8" t="s">
        <v>169</v>
      </c>
      <c r="C260" s="9">
        <v>137674</v>
      </c>
      <c r="D260" s="9">
        <v>137665</v>
      </c>
      <c r="E260" s="10">
        <f t="shared" si="3"/>
        <v>99.99346281796127</v>
      </c>
    </row>
    <row r="261" spans="1:5" ht="18.75" customHeight="1">
      <c r="A261" s="7" t="s">
        <v>170</v>
      </c>
      <c r="B261" s="8" t="s">
        <v>43</v>
      </c>
      <c r="C261" s="9">
        <v>9785</v>
      </c>
      <c r="D261" s="9">
        <v>9781</v>
      </c>
      <c r="E261" s="10">
        <f t="shared" si="3"/>
        <v>99.9591211037302</v>
      </c>
    </row>
    <row r="262" spans="1:5" ht="15">
      <c r="A262" s="7" t="s">
        <v>171</v>
      </c>
      <c r="B262" s="8" t="s">
        <v>38</v>
      </c>
      <c r="C262" s="9">
        <v>28646</v>
      </c>
      <c r="D262" s="9">
        <v>28600</v>
      </c>
      <c r="E262" s="10">
        <f t="shared" si="3"/>
        <v>99.83941911610697</v>
      </c>
    </row>
    <row r="263" spans="1:5" ht="15">
      <c r="A263" s="7" t="s">
        <v>172</v>
      </c>
      <c r="B263" s="8" t="s">
        <v>39</v>
      </c>
      <c r="C263" s="9">
        <v>3916</v>
      </c>
      <c r="D263" s="9">
        <v>3885</v>
      </c>
      <c r="E263" s="10">
        <f t="shared" si="3"/>
        <v>99.20837589376916</v>
      </c>
    </row>
    <row r="264" spans="1:5" ht="15">
      <c r="A264" s="7" t="s">
        <v>149</v>
      </c>
      <c r="B264" s="8" t="s">
        <v>150</v>
      </c>
      <c r="C264" s="9">
        <v>2253</v>
      </c>
      <c r="D264" s="9">
        <v>2247</v>
      </c>
      <c r="E264" s="10">
        <f t="shared" si="3"/>
        <v>99.73368841544608</v>
      </c>
    </row>
    <row r="265" spans="1:5" ht="15">
      <c r="A265" s="7" t="s">
        <v>202</v>
      </c>
      <c r="B265" s="8" t="s">
        <v>203</v>
      </c>
      <c r="C265" s="9">
        <v>1000</v>
      </c>
      <c r="D265" s="9">
        <v>994</v>
      </c>
      <c r="E265" s="10">
        <f t="shared" si="3"/>
        <v>99.4</v>
      </c>
    </row>
    <row r="266" spans="1:5" ht="15">
      <c r="A266" s="7" t="s">
        <v>155</v>
      </c>
      <c r="B266" s="8" t="s">
        <v>156</v>
      </c>
      <c r="C266" s="9">
        <v>700</v>
      </c>
      <c r="D266" s="9">
        <v>690</v>
      </c>
      <c r="E266" s="10">
        <f t="shared" si="3"/>
        <v>98.57142857142858</v>
      </c>
    </row>
    <row r="267" spans="1:5" ht="15">
      <c r="A267" s="7" t="s">
        <v>173</v>
      </c>
      <c r="B267" s="8" t="s">
        <v>40</v>
      </c>
      <c r="C267" s="9">
        <v>9161</v>
      </c>
      <c r="D267" s="9">
        <v>9161</v>
      </c>
      <c r="E267" s="10">
        <f t="shared" si="3"/>
        <v>100</v>
      </c>
    </row>
    <row r="268" spans="1:5" ht="19.5" customHeight="1">
      <c r="A268" s="7" t="s">
        <v>206</v>
      </c>
      <c r="B268" s="8" t="s">
        <v>9</v>
      </c>
      <c r="C268" s="9">
        <f>C269+C270+C271+C272+C273+C274+C275+C276+C277+C278+C279+C280+C281+C282+C283</f>
        <v>4654548</v>
      </c>
      <c r="D268" s="9">
        <f>D269+D270+D271+D272+D273+D274+D275+D276+D277+D278+D279+D280+D281+D282+D283</f>
        <v>4649576</v>
      </c>
      <c r="E268" s="10">
        <f t="shared" si="3"/>
        <v>99.89317974591732</v>
      </c>
    </row>
    <row r="269" spans="1:5" ht="15" customHeight="1">
      <c r="A269" s="7" t="s">
        <v>200</v>
      </c>
      <c r="B269" s="8" t="s">
        <v>201</v>
      </c>
      <c r="C269" s="9">
        <v>126010</v>
      </c>
      <c r="D269" s="9">
        <v>125983</v>
      </c>
      <c r="E269" s="10">
        <f t="shared" si="3"/>
        <v>99.97857312911674</v>
      </c>
    </row>
    <row r="270" spans="1:5" ht="15">
      <c r="A270" s="7" t="s">
        <v>168</v>
      </c>
      <c r="B270" s="8" t="s">
        <v>169</v>
      </c>
      <c r="C270" s="9">
        <v>1338452</v>
      </c>
      <c r="D270" s="9">
        <v>1337887</v>
      </c>
      <c r="E270" s="10">
        <f t="shared" si="3"/>
        <v>99.95778705549397</v>
      </c>
    </row>
    <row r="271" spans="1:5" ht="15">
      <c r="A271" s="7" t="s">
        <v>170</v>
      </c>
      <c r="B271" s="8" t="s">
        <v>43</v>
      </c>
      <c r="C271" s="9">
        <v>83855</v>
      </c>
      <c r="D271" s="9">
        <v>83854</v>
      </c>
      <c r="E271" s="10">
        <f t="shared" si="3"/>
        <v>99.99880746526742</v>
      </c>
    </row>
    <row r="272" spans="1:5" ht="15">
      <c r="A272" s="7" t="s">
        <v>171</v>
      </c>
      <c r="B272" s="8" t="s">
        <v>38</v>
      </c>
      <c r="C272" s="9">
        <v>275094</v>
      </c>
      <c r="D272" s="9">
        <v>272582</v>
      </c>
      <c r="E272" s="10">
        <f t="shared" si="3"/>
        <v>99.08685758322609</v>
      </c>
    </row>
    <row r="273" spans="1:5" ht="15">
      <c r="A273" s="7" t="s">
        <v>172</v>
      </c>
      <c r="B273" s="8" t="s">
        <v>39</v>
      </c>
      <c r="C273" s="9">
        <v>38040</v>
      </c>
      <c r="D273" s="9">
        <v>37644</v>
      </c>
      <c r="E273" s="10">
        <f t="shared" si="3"/>
        <v>98.9589905362776</v>
      </c>
    </row>
    <row r="274" spans="1:5" ht="15">
      <c r="A274" s="7" t="s">
        <v>149</v>
      </c>
      <c r="B274" s="8" t="s">
        <v>150</v>
      </c>
      <c r="C274" s="9">
        <v>36818</v>
      </c>
      <c r="D274" s="9">
        <v>36317</v>
      </c>
      <c r="E274" s="10">
        <f t="shared" si="3"/>
        <v>98.63925253951872</v>
      </c>
    </row>
    <row r="275" spans="1:5" ht="15">
      <c r="A275" s="7" t="s">
        <v>202</v>
      </c>
      <c r="B275" s="8" t="s">
        <v>203</v>
      </c>
      <c r="C275" s="9">
        <v>8768</v>
      </c>
      <c r="D275" s="9">
        <v>8757</v>
      </c>
      <c r="E275" s="10">
        <f t="shared" si="3"/>
        <v>99.87454379562044</v>
      </c>
    </row>
    <row r="276" spans="1:5" ht="15.75" customHeight="1">
      <c r="A276" s="7" t="s">
        <v>151</v>
      </c>
      <c r="B276" s="8" t="s">
        <v>152</v>
      </c>
      <c r="C276" s="9">
        <v>45300</v>
      </c>
      <c r="D276" s="9">
        <v>45300</v>
      </c>
      <c r="E276" s="10">
        <f t="shared" si="3"/>
        <v>100</v>
      </c>
    </row>
    <row r="277" spans="1:5" ht="15.75" customHeight="1">
      <c r="A277" s="7" t="s">
        <v>153</v>
      </c>
      <c r="B277" s="8" t="s">
        <v>154</v>
      </c>
      <c r="C277" s="9">
        <v>314954</v>
      </c>
      <c r="D277" s="9">
        <v>314880</v>
      </c>
      <c r="E277" s="10">
        <f t="shared" si="3"/>
        <v>99.97650450541984</v>
      </c>
    </row>
    <row r="278" spans="1:5" ht="15">
      <c r="A278" s="7" t="s">
        <v>155</v>
      </c>
      <c r="B278" s="8" t="s">
        <v>156</v>
      </c>
      <c r="C278" s="9">
        <v>35674</v>
      </c>
      <c r="D278" s="9">
        <v>34820</v>
      </c>
      <c r="E278" s="10">
        <f t="shared" si="3"/>
        <v>97.60609968043954</v>
      </c>
    </row>
    <row r="279" spans="1:5" ht="15">
      <c r="A279" s="7" t="s">
        <v>178</v>
      </c>
      <c r="B279" s="8" t="s">
        <v>37</v>
      </c>
      <c r="C279" s="9">
        <v>1500</v>
      </c>
      <c r="D279" s="9">
        <v>1496</v>
      </c>
      <c r="E279" s="10">
        <f t="shared" si="3"/>
        <v>99.73333333333333</v>
      </c>
    </row>
    <row r="280" spans="1:5" ht="15">
      <c r="A280" s="7" t="s">
        <v>157</v>
      </c>
      <c r="B280" s="8" t="s">
        <v>34</v>
      </c>
      <c r="C280" s="9">
        <v>1820</v>
      </c>
      <c r="D280" s="9">
        <v>1820</v>
      </c>
      <c r="E280" s="10">
        <f aca="true" t="shared" si="4" ref="E280:E344">D280/C280*100</f>
        <v>100</v>
      </c>
    </row>
    <row r="281" spans="1:5" ht="15">
      <c r="A281" s="7" t="s">
        <v>173</v>
      </c>
      <c r="B281" s="8" t="s">
        <v>40</v>
      </c>
      <c r="C281" s="9">
        <v>76428</v>
      </c>
      <c r="D281" s="9">
        <v>76428</v>
      </c>
      <c r="E281" s="10">
        <f t="shared" si="4"/>
        <v>100</v>
      </c>
    </row>
    <row r="282" spans="1:5" ht="15">
      <c r="A282" s="7" t="s">
        <v>145</v>
      </c>
      <c r="B282" s="8" t="s">
        <v>146</v>
      </c>
      <c r="C282" s="9">
        <v>2221979</v>
      </c>
      <c r="D282" s="9">
        <v>2221953</v>
      </c>
      <c r="E282" s="10">
        <f t="shared" si="4"/>
        <v>99.99882987192949</v>
      </c>
    </row>
    <row r="283" spans="1:5" ht="15">
      <c r="A283" s="7" t="s">
        <v>179</v>
      </c>
      <c r="B283" s="8" t="s">
        <v>180</v>
      </c>
      <c r="C283" s="9">
        <v>49856</v>
      </c>
      <c r="D283" s="9">
        <v>49855</v>
      </c>
      <c r="E283" s="10">
        <f t="shared" si="4"/>
        <v>99.99799422336328</v>
      </c>
    </row>
    <row r="284" spans="1:5" ht="18" customHeight="1">
      <c r="A284" s="7" t="s">
        <v>121</v>
      </c>
      <c r="B284" s="8" t="s">
        <v>10</v>
      </c>
      <c r="C284" s="9">
        <f>C285+C286+C287+C288+C289+C290+C291+C292+C293+C294</f>
        <v>177292</v>
      </c>
      <c r="D284" s="9">
        <f>D285+D286+D287+D288+D289+D290+D291+D292+D293+D294</f>
        <v>171846</v>
      </c>
      <c r="E284" s="10">
        <f t="shared" si="4"/>
        <v>96.9282313922794</v>
      </c>
    </row>
    <row r="285" spans="1:5" ht="15" customHeight="1">
      <c r="A285" s="7" t="s">
        <v>168</v>
      </c>
      <c r="B285" s="8" t="s">
        <v>169</v>
      </c>
      <c r="C285" s="9">
        <v>70356</v>
      </c>
      <c r="D285" s="9">
        <v>70356</v>
      </c>
      <c r="E285" s="10">
        <f t="shared" si="4"/>
        <v>100</v>
      </c>
    </row>
    <row r="286" spans="1:5" ht="15">
      <c r="A286" s="7" t="s">
        <v>170</v>
      </c>
      <c r="B286" s="8" t="s">
        <v>43</v>
      </c>
      <c r="C286" s="9">
        <v>3908</v>
      </c>
      <c r="D286" s="9">
        <v>3908</v>
      </c>
      <c r="E286" s="10">
        <f t="shared" si="4"/>
        <v>100</v>
      </c>
    </row>
    <row r="287" spans="1:5" ht="15">
      <c r="A287" s="7" t="s">
        <v>171</v>
      </c>
      <c r="B287" s="8" t="s">
        <v>38</v>
      </c>
      <c r="C287" s="9">
        <v>12656</v>
      </c>
      <c r="D287" s="9">
        <v>12434</v>
      </c>
      <c r="E287" s="10">
        <f t="shared" si="4"/>
        <v>98.24589127686473</v>
      </c>
    </row>
    <row r="288" spans="1:5" ht="15">
      <c r="A288" s="7" t="s">
        <v>172</v>
      </c>
      <c r="B288" s="8" t="s">
        <v>39</v>
      </c>
      <c r="C288" s="9">
        <v>1815</v>
      </c>
      <c r="D288" s="9">
        <v>1768</v>
      </c>
      <c r="E288" s="10">
        <f t="shared" si="4"/>
        <v>97.41046831955923</v>
      </c>
    </row>
    <row r="289" spans="1:5" ht="15">
      <c r="A289" s="7" t="s">
        <v>149</v>
      </c>
      <c r="B289" s="8" t="s">
        <v>150</v>
      </c>
      <c r="C289" s="9">
        <v>38360</v>
      </c>
      <c r="D289" s="9">
        <v>33660</v>
      </c>
      <c r="E289" s="10">
        <f t="shared" si="4"/>
        <v>87.74765380604796</v>
      </c>
    </row>
    <row r="290" spans="1:5" ht="15">
      <c r="A290" s="7" t="s">
        <v>153</v>
      </c>
      <c r="B290" s="8" t="s">
        <v>154</v>
      </c>
      <c r="C290" s="9">
        <v>800</v>
      </c>
      <c r="D290" s="9">
        <v>732</v>
      </c>
      <c r="E290" s="10">
        <f t="shared" si="4"/>
        <v>91.5</v>
      </c>
    </row>
    <row r="291" spans="1:5" ht="15">
      <c r="A291" s="7" t="s">
        <v>155</v>
      </c>
      <c r="B291" s="8" t="s">
        <v>156</v>
      </c>
      <c r="C291" s="9">
        <v>45480</v>
      </c>
      <c r="D291" s="9">
        <v>45408</v>
      </c>
      <c r="E291" s="10">
        <f t="shared" si="4"/>
        <v>99.84168865435356</v>
      </c>
    </row>
    <row r="292" spans="1:5" ht="15">
      <c r="A292" s="7" t="s">
        <v>178</v>
      </c>
      <c r="B292" s="8" t="s">
        <v>37</v>
      </c>
      <c r="C292" s="9">
        <v>500</v>
      </c>
      <c r="D292" s="9">
        <v>379</v>
      </c>
      <c r="E292" s="10">
        <f t="shared" si="4"/>
        <v>75.8</v>
      </c>
    </row>
    <row r="293" spans="1:5" ht="15">
      <c r="A293" s="7" t="s">
        <v>157</v>
      </c>
      <c r="B293" s="8" t="s">
        <v>34</v>
      </c>
      <c r="C293" s="9">
        <v>2100</v>
      </c>
      <c r="D293" s="9">
        <v>1884</v>
      </c>
      <c r="E293" s="10">
        <f t="shared" si="4"/>
        <v>89.71428571428571</v>
      </c>
    </row>
    <row r="294" spans="1:5" ht="15">
      <c r="A294" s="7" t="s">
        <v>173</v>
      </c>
      <c r="B294" s="8" t="s">
        <v>40</v>
      </c>
      <c r="C294" s="9">
        <v>1317</v>
      </c>
      <c r="D294" s="9">
        <v>1317</v>
      </c>
      <c r="E294" s="10">
        <f t="shared" si="4"/>
        <v>100</v>
      </c>
    </row>
    <row r="295" spans="1:5" ht="16.5" customHeight="1">
      <c r="A295" s="7" t="s">
        <v>275</v>
      </c>
      <c r="B295" s="8" t="s">
        <v>276</v>
      </c>
      <c r="C295" s="9">
        <f>C296+C297</f>
        <v>20546</v>
      </c>
      <c r="D295" s="9">
        <f>D296+D297</f>
        <v>20474</v>
      </c>
      <c r="E295" s="10">
        <f t="shared" si="4"/>
        <v>99.64956682565949</v>
      </c>
    </row>
    <row r="296" spans="1:5" ht="15">
      <c r="A296" s="7" t="s">
        <v>155</v>
      </c>
      <c r="B296" s="8" t="s">
        <v>156</v>
      </c>
      <c r="C296" s="9">
        <v>15810</v>
      </c>
      <c r="D296" s="9">
        <v>15810</v>
      </c>
      <c r="E296" s="10">
        <f t="shared" si="4"/>
        <v>100</v>
      </c>
    </row>
    <row r="297" spans="1:5" ht="15">
      <c r="A297" s="7" t="s">
        <v>178</v>
      </c>
      <c r="B297" s="8" t="s">
        <v>37</v>
      </c>
      <c r="C297" s="9">
        <v>4736</v>
      </c>
      <c r="D297" s="9">
        <v>4664</v>
      </c>
      <c r="E297" s="10">
        <f t="shared" si="4"/>
        <v>98.47972972972973</v>
      </c>
    </row>
    <row r="298" spans="1:5" ht="20.25" customHeight="1">
      <c r="A298" s="7" t="s">
        <v>122</v>
      </c>
      <c r="B298" s="8" t="s">
        <v>4</v>
      </c>
      <c r="C298" s="9">
        <f>C299</f>
        <v>21460</v>
      </c>
      <c r="D298" s="9">
        <f>D299</f>
        <v>21460</v>
      </c>
      <c r="E298" s="10">
        <f t="shared" si="4"/>
        <v>100</v>
      </c>
    </row>
    <row r="299" spans="1:5" ht="15">
      <c r="A299" s="7" t="s">
        <v>173</v>
      </c>
      <c r="B299" s="8" t="s">
        <v>40</v>
      </c>
      <c r="C299" s="9">
        <v>21460</v>
      </c>
      <c r="D299" s="9">
        <v>21460</v>
      </c>
      <c r="E299" s="10">
        <f t="shared" si="4"/>
        <v>100</v>
      </c>
    </row>
    <row r="300" spans="1:5" s="22" customFormat="1" ht="21.75" customHeight="1">
      <c r="A300" s="20" t="s">
        <v>207</v>
      </c>
      <c r="B300" s="20" t="s">
        <v>44</v>
      </c>
      <c r="C300" s="21">
        <f>C301</f>
        <v>57448</v>
      </c>
      <c r="D300" s="21">
        <f>D301</f>
        <v>49769</v>
      </c>
      <c r="E300" s="25">
        <f t="shared" si="4"/>
        <v>86.6331290906559</v>
      </c>
    </row>
    <row r="301" spans="1:5" ht="15">
      <c r="A301" s="7" t="s">
        <v>208</v>
      </c>
      <c r="B301" s="8" t="s">
        <v>45</v>
      </c>
      <c r="C301" s="9">
        <f>C302+C303+C304+C305+C306</f>
        <v>57448</v>
      </c>
      <c r="D301" s="9">
        <f>D302+D303+D304+D305+D306</f>
        <v>49769</v>
      </c>
      <c r="E301" s="10">
        <f t="shared" si="4"/>
        <v>86.6331290906559</v>
      </c>
    </row>
    <row r="302" spans="1:5" ht="15">
      <c r="A302" s="7" t="s">
        <v>175</v>
      </c>
      <c r="B302" s="8" t="s">
        <v>36</v>
      </c>
      <c r="C302" s="9">
        <v>3000</v>
      </c>
      <c r="D302" s="9">
        <v>2940</v>
      </c>
      <c r="E302" s="10">
        <f t="shared" si="4"/>
        <v>98</v>
      </c>
    </row>
    <row r="303" spans="1:5" ht="15">
      <c r="A303" s="7" t="s">
        <v>209</v>
      </c>
      <c r="B303" s="8" t="s">
        <v>41</v>
      </c>
      <c r="C303" s="9">
        <v>24000</v>
      </c>
      <c r="D303" s="9">
        <v>17929</v>
      </c>
      <c r="E303" s="10">
        <f t="shared" si="4"/>
        <v>74.70416666666667</v>
      </c>
    </row>
    <row r="304" spans="1:5" ht="15">
      <c r="A304" s="7" t="s">
        <v>149</v>
      </c>
      <c r="B304" s="8" t="s">
        <v>150</v>
      </c>
      <c r="C304" s="9">
        <v>8248</v>
      </c>
      <c r="D304" s="9">
        <v>7909</v>
      </c>
      <c r="E304" s="10">
        <f t="shared" si="4"/>
        <v>95.88991270611056</v>
      </c>
    </row>
    <row r="305" spans="1:5" ht="15">
      <c r="A305" s="7" t="s">
        <v>155</v>
      </c>
      <c r="B305" s="8" t="s">
        <v>156</v>
      </c>
      <c r="C305" s="9">
        <v>22000</v>
      </c>
      <c r="D305" s="9">
        <v>20924</v>
      </c>
      <c r="E305" s="10">
        <f t="shared" si="4"/>
        <v>95.10909090909091</v>
      </c>
    </row>
    <row r="306" spans="1:5" ht="15">
      <c r="A306" s="7" t="s">
        <v>178</v>
      </c>
      <c r="B306" s="8" t="s">
        <v>37</v>
      </c>
      <c r="C306" s="9">
        <v>200</v>
      </c>
      <c r="D306" s="9">
        <v>67</v>
      </c>
      <c r="E306" s="10">
        <f t="shared" si="4"/>
        <v>33.5</v>
      </c>
    </row>
    <row r="307" spans="1:5" s="22" customFormat="1" ht="18.75" customHeight="1">
      <c r="A307" s="20" t="s">
        <v>124</v>
      </c>
      <c r="B307" s="20" t="s">
        <v>12</v>
      </c>
      <c r="C307" s="21">
        <f>C308+C310+C313+C315+C326+C333</f>
        <v>1361550</v>
      </c>
      <c r="D307" s="21">
        <f>D308+D310+D313+D315+D326+D333</f>
        <v>1346136</v>
      </c>
      <c r="E307" s="25">
        <f t="shared" si="4"/>
        <v>98.86790789908561</v>
      </c>
    </row>
    <row r="308" spans="1:5" s="3" customFormat="1" ht="44.25" customHeight="1">
      <c r="A308" s="34" t="s">
        <v>258</v>
      </c>
      <c r="B308" s="34" t="s">
        <v>251</v>
      </c>
      <c r="C308" s="35">
        <f>C309</f>
        <v>22757</v>
      </c>
      <c r="D308" s="35">
        <f>D309</f>
        <v>22668</v>
      </c>
      <c r="E308" s="36">
        <f t="shared" si="4"/>
        <v>99.60891154370084</v>
      </c>
    </row>
    <row r="309" spans="1:5" s="3" customFormat="1" ht="15.75" customHeight="1">
      <c r="A309" s="33" t="s">
        <v>211</v>
      </c>
      <c r="B309" s="8" t="s">
        <v>212</v>
      </c>
      <c r="C309" s="35">
        <v>22757</v>
      </c>
      <c r="D309" s="35">
        <v>22668</v>
      </c>
      <c r="E309" s="36">
        <f t="shared" si="4"/>
        <v>99.60891154370084</v>
      </c>
    </row>
    <row r="310" spans="1:5" ht="18" customHeight="1">
      <c r="A310" s="7" t="s">
        <v>210</v>
      </c>
      <c r="B310" s="8" t="s">
        <v>13</v>
      </c>
      <c r="C310" s="9">
        <f>C311+C312</f>
        <v>831481</v>
      </c>
      <c r="D310" s="9">
        <f>D311+D312</f>
        <v>831355</v>
      </c>
      <c r="E310" s="10">
        <f t="shared" si="4"/>
        <v>99.98484631639208</v>
      </c>
    </row>
    <row r="311" spans="1:5" ht="15">
      <c r="A311" s="7" t="s">
        <v>209</v>
      </c>
      <c r="B311" s="8" t="s">
        <v>259</v>
      </c>
      <c r="C311" s="9">
        <v>789280</v>
      </c>
      <c r="D311" s="9">
        <v>789154</v>
      </c>
      <c r="E311" s="10">
        <f t="shared" si="4"/>
        <v>99.98403608351916</v>
      </c>
    </row>
    <row r="312" spans="1:5" ht="15">
      <c r="A312" s="7" t="s">
        <v>171</v>
      </c>
      <c r="B312" s="8" t="s">
        <v>38</v>
      </c>
      <c r="C312" s="9">
        <v>42201</v>
      </c>
      <c r="D312" s="9">
        <v>42201</v>
      </c>
      <c r="E312" s="10">
        <f t="shared" si="4"/>
        <v>100</v>
      </c>
    </row>
    <row r="313" spans="1:5" ht="18" customHeight="1">
      <c r="A313" s="8" t="s">
        <v>127</v>
      </c>
      <c r="B313" s="8" t="s">
        <v>128</v>
      </c>
      <c r="C313" s="9">
        <f>C314</f>
        <v>97572</v>
      </c>
      <c r="D313" s="9">
        <f>D314</f>
        <v>96432</v>
      </c>
      <c r="E313" s="10">
        <f t="shared" si="4"/>
        <v>98.8316320255811</v>
      </c>
    </row>
    <row r="314" spans="1:5" ht="15">
      <c r="A314" s="7" t="s">
        <v>209</v>
      </c>
      <c r="B314" s="8" t="s">
        <v>41</v>
      </c>
      <c r="C314" s="9">
        <v>97572</v>
      </c>
      <c r="D314" s="9">
        <v>96432</v>
      </c>
      <c r="E314" s="10">
        <f t="shared" si="4"/>
        <v>98.8316320255811</v>
      </c>
    </row>
    <row r="315" spans="1:5" ht="18" customHeight="1">
      <c r="A315" s="8" t="s">
        <v>129</v>
      </c>
      <c r="B315" s="8" t="s">
        <v>130</v>
      </c>
      <c r="C315" s="9">
        <f>C316+C317+C318+C319+C320+C321+C322+C323+C324+C325</f>
        <v>256458</v>
      </c>
      <c r="D315" s="9">
        <f>D316+D317+D318+D319+D320+D321+D322+D323+D324+D325</f>
        <v>251679</v>
      </c>
      <c r="E315" s="10">
        <f t="shared" si="4"/>
        <v>98.13653697681491</v>
      </c>
    </row>
    <row r="316" spans="1:5" ht="15">
      <c r="A316" s="7" t="s">
        <v>168</v>
      </c>
      <c r="B316" s="8" t="s">
        <v>169</v>
      </c>
      <c r="C316" s="9">
        <v>157000</v>
      </c>
      <c r="D316" s="9">
        <v>155007</v>
      </c>
      <c r="E316" s="10">
        <f t="shared" si="4"/>
        <v>98.73057324840764</v>
      </c>
    </row>
    <row r="317" spans="1:5" ht="15">
      <c r="A317" s="7" t="s">
        <v>170</v>
      </c>
      <c r="B317" s="8" t="s">
        <v>43</v>
      </c>
      <c r="C317" s="9">
        <v>12806</v>
      </c>
      <c r="D317" s="9">
        <v>12805</v>
      </c>
      <c r="E317" s="10">
        <f t="shared" si="4"/>
        <v>99.99219116039356</v>
      </c>
    </row>
    <row r="318" spans="1:5" ht="18.75" customHeight="1">
      <c r="A318" s="7" t="s">
        <v>171</v>
      </c>
      <c r="B318" s="8" t="s">
        <v>38</v>
      </c>
      <c r="C318" s="9">
        <v>30586</v>
      </c>
      <c r="D318" s="9">
        <v>29740</v>
      </c>
      <c r="E318" s="10">
        <f t="shared" si="4"/>
        <v>97.2340286405545</v>
      </c>
    </row>
    <row r="319" spans="1:5" ht="15">
      <c r="A319" s="7" t="s">
        <v>172</v>
      </c>
      <c r="B319" s="8" t="s">
        <v>39</v>
      </c>
      <c r="C319" s="9">
        <v>4265</v>
      </c>
      <c r="D319" s="9">
        <v>4005</v>
      </c>
      <c r="E319" s="10">
        <f t="shared" si="4"/>
        <v>93.90386869871044</v>
      </c>
    </row>
    <row r="320" spans="1:5" ht="15">
      <c r="A320" s="7" t="s">
        <v>149</v>
      </c>
      <c r="B320" s="8" t="s">
        <v>150</v>
      </c>
      <c r="C320" s="9">
        <v>13272</v>
      </c>
      <c r="D320" s="9">
        <v>12383</v>
      </c>
      <c r="E320" s="10">
        <f t="shared" si="4"/>
        <v>93.30168776371308</v>
      </c>
    </row>
    <row r="321" spans="1:5" ht="15">
      <c r="A321" s="7" t="s">
        <v>153</v>
      </c>
      <c r="B321" s="8" t="s">
        <v>154</v>
      </c>
      <c r="C321" s="9">
        <v>18414</v>
      </c>
      <c r="D321" s="9">
        <v>17845</v>
      </c>
      <c r="E321" s="10">
        <f t="shared" si="4"/>
        <v>96.90995981318562</v>
      </c>
    </row>
    <row r="322" spans="1:5" ht="15">
      <c r="A322" s="7" t="s">
        <v>155</v>
      </c>
      <c r="B322" s="8" t="s">
        <v>156</v>
      </c>
      <c r="C322" s="9">
        <v>15200</v>
      </c>
      <c r="D322" s="9">
        <v>15147</v>
      </c>
      <c r="E322" s="10">
        <f t="shared" si="4"/>
        <v>99.65131578947368</v>
      </c>
    </row>
    <row r="323" spans="1:5" ht="15">
      <c r="A323" s="7" t="s">
        <v>178</v>
      </c>
      <c r="B323" s="8" t="s">
        <v>37</v>
      </c>
      <c r="C323" s="9">
        <v>500</v>
      </c>
      <c r="D323" s="9">
        <v>332</v>
      </c>
      <c r="E323" s="10">
        <f t="shared" si="4"/>
        <v>66.4</v>
      </c>
    </row>
    <row r="324" spans="1:5" ht="15">
      <c r="A324" s="7" t="s">
        <v>157</v>
      </c>
      <c r="B324" s="8" t="s">
        <v>34</v>
      </c>
      <c r="C324" s="9">
        <v>464</v>
      </c>
      <c r="D324" s="9">
        <v>464</v>
      </c>
      <c r="E324" s="10">
        <f t="shared" si="4"/>
        <v>100</v>
      </c>
    </row>
    <row r="325" spans="1:5" ht="15" customHeight="1">
      <c r="A325" s="7" t="s">
        <v>173</v>
      </c>
      <c r="B325" s="8" t="s">
        <v>40</v>
      </c>
      <c r="C325" s="9">
        <v>3951</v>
      </c>
      <c r="D325" s="9">
        <v>3951</v>
      </c>
      <c r="E325" s="10">
        <f t="shared" si="4"/>
        <v>100</v>
      </c>
    </row>
    <row r="326" spans="1:5" ht="17.25" customHeight="1">
      <c r="A326" s="7" t="s">
        <v>131</v>
      </c>
      <c r="B326" s="8" t="s">
        <v>213</v>
      </c>
      <c r="C326" s="9">
        <f>C327+C328+C329+C330+C331+C332</f>
        <v>94382</v>
      </c>
      <c r="D326" s="9">
        <f>D327+D328+D329+D330+D331+D332</f>
        <v>86767</v>
      </c>
      <c r="E326" s="10">
        <f t="shared" si="4"/>
        <v>91.93172426945816</v>
      </c>
    </row>
    <row r="327" spans="1:5" ht="15">
      <c r="A327" s="7" t="s">
        <v>168</v>
      </c>
      <c r="B327" s="8" t="s">
        <v>169</v>
      </c>
      <c r="C327" s="9">
        <v>62000</v>
      </c>
      <c r="D327" s="9">
        <v>55867</v>
      </c>
      <c r="E327" s="10">
        <f t="shared" si="4"/>
        <v>90.10806451612903</v>
      </c>
    </row>
    <row r="328" spans="1:5" ht="15">
      <c r="A328" s="7" t="s">
        <v>170</v>
      </c>
      <c r="B328" s="8" t="s">
        <v>43</v>
      </c>
      <c r="C328" s="9">
        <v>4793</v>
      </c>
      <c r="D328" s="9">
        <v>4627</v>
      </c>
      <c r="E328" s="10">
        <f t="shared" si="4"/>
        <v>96.53661589818485</v>
      </c>
    </row>
    <row r="329" spans="1:5" ht="15">
      <c r="A329" s="7" t="s">
        <v>171</v>
      </c>
      <c r="B329" s="8" t="s">
        <v>38</v>
      </c>
      <c r="C329" s="9">
        <v>13731</v>
      </c>
      <c r="D329" s="9">
        <v>12887</v>
      </c>
      <c r="E329" s="10">
        <f t="shared" si="4"/>
        <v>93.85332459398441</v>
      </c>
    </row>
    <row r="330" spans="1:5" ht="15">
      <c r="A330" s="7" t="s">
        <v>172</v>
      </c>
      <c r="B330" s="8" t="s">
        <v>39</v>
      </c>
      <c r="C330" s="9">
        <v>1582</v>
      </c>
      <c r="D330" s="9">
        <v>1503</v>
      </c>
      <c r="E330" s="10">
        <f t="shared" si="4"/>
        <v>95.0063211125158</v>
      </c>
    </row>
    <row r="331" spans="1:5" ht="15">
      <c r="A331" s="7" t="s">
        <v>155</v>
      </c>
      <c r="B331" s="8" t="s">
        <v>156</v>
      </c>
      <c r="C331" s="9">
        <v>10300</v>
      </c>
      <c r="D331" s="9">
        <v>9907</v>
      </c>
      <c r="E331" s="10">
        <f t="shared" si="4"/>
        <v>96.18446601941748</v>
      </c>
    </row>
    <row r="332" spans="1:5" ht="15">
      <c r="A332" s="7" t="s">
        <v>173</v>
      </c>
      <c r="B332" s="8" t="s">
        <v>40</v>
      </c>
      <c r="C332" s="9">
        <v>1976</v>
      </c>
      <c r="D332" s="9">
        <v>1976</v>
      </c>
      <c r="E332" s="10">
        <f t="shared" si="4"/>
        <v>100</v>
      </c>
    </row>
    <row r="333" spans="1:5" ht="18" customHeight="1">
      <c r="A333" s="7" t="s">
        <v>135</v>
      </c>
      <c r="B333" s="8" t="s">
        <v>4</v>
      </c>
      <c r="C333" s="9">
        <f>C334</f>
        <v>58900</v>
      </c>
      <c r="D333" s="9">
        <f>D334</f>
        <v>57235</v>
      </c>
      <c r="E333" s="10">
        <f t="shared" si="4"/>
        <v>97.17317487266554</v>
      </c>
    </row>
    <row r="334" spans="1:5" ht="15">
      <c r="A334" s="7" t="s">
        <v>209</v>
      </c>
      <c r="B334" s="8" t="s">
        <v>41</v>
      </c>
      <c r="C334" s="9">
        <v>58900</v>
      </c>
      <c r="D334" s="9">
        <v>57235</v>
      </c>
      <c r="E334" s="10">
        <f t="shared" si="4"/>
        <v>97.17317487266554</v>
      </c>
    </row>
    <row r="335" spans="1:5" s="22" customFormat="1" ht="21.75" customHeight="1">
      <c r="A335" s="20" t="s">
        <v>214</v>
      </c>
      <c r="B335" s="20" t="s">
        <v>215</v>
      </c>
      <c r="C335" s="21">
        <f>C336+C344+C346</f>
        <v>146663</v>
      </c>
      <c r="D335" s="21">
        <f>D336+D344+D346</f>
        <v>146601</v>
      </c>
      <c r="E335" s="25">
        <f t="shared" si="4"/>
        <v>99.95772621588267</v>
      </c>
    </row>
    <row r="336" spans="1:5" ht="17.25" customHeight="1">
      <c r="A336" s="7" t="s">
        <v>216</v>
      </c>
      <c r="B336" s="8" t="s">
        <v>217</v>
      </c>
      <c r="C336" s="9">
        <f>C337+C338+C339+C340+C341+C342+C343</f>
        <v>145079</v>
      </c>
      <c r="D336" s="9">
        <f>D337+D338+D339+D340+D341+D342+D343</f>
        <v>145017</v>
      </c>
      <c r="E336" s="10">
        <f t="shared" si="4"/>
        <v>99.95726466270101</v>
      </c>
    </row>
    <row r="337" spans="1:5" ht="15" customHeight="1">
      <c r="A337" s="7" t="s">
        <v>200</v>
      </c>
      <c r="B337" s="8" t="s">
        <v>201</v>
      </c>
      <c r="C337" s="9">
        <v>11780</v>
      </c>
      <c r="D337" s="9">
        <v>11761</v>
      </c>
      <c r="E337" s="10">
        <f t="shared" si="4"/>
        <v>99.83870967741936</v>
      </c>
    </row>
    <row r="338" spans="1:5" ht="15">
      <c r="A338" s="7" t="s">
        <v>168</v>
      </c>
      <c r="B338" s="8" t="s">
        <v>169</v>
      </c>
      <c r="C338" s="9">
        <v>97960</v>
      </c>
      <c r="D338" s="9">
        <v>97945</v>
      </c>
      <c r="E338" s="10">
        <f t="shared" si="4"/>
        <v>99.98468762760311</v>
      </c>
    </row>
    <row r="339" spans="1:5" ht="15">
      <c r="A339" s="7" t="s">
        <v>170</v>
      </c>
      <c r="B339" s="8" t="s">
        <v>43</v>
      </c>
      <c r="C339" s="9">
        <v>6580</v>
      </c>
      <c r="D339" s="9">
        <v>6572</v>
      </c>
      <c r="E339" s="10">
        <f t="shared" si="4"/>
        <v>99.87841945288753</v>
      </c>
    </row>
    <row r="340" spans="1:5" ht="15">
      <c r="A340" s="7" t="s">
        <v>171</v>
      </c>
      <c r="B340" s="8" t="s">
        <v>38</v>
      </c>
      <c r="C340" s="9">
        <v>19361</v>
      </c>
      <c r="D340" s="9">
        <v>19353</v>
      </c>
      <c r="E340" s="10">
        <f t="shared" si="4"/>
        <v>99.95867982025722</v>
      </c>
    </row>
    <row r="341" spans="1:5" ht="15">
      <c r="A341" s="7" t="s">
        <v>172</v>
      </c>
      <c r="B341" s="8" t="s">
        <v>39</v>
      </c>
      <c r="C341" s="9">
        <v>2816</v>
      </c>
      <c r="D341" s="9">
        <v>2810</v>
      </c>
      <c r="E341" s="10">
        <f t="shared" si="4"/>
        <v>99.78693181818183</v>
      </c>
    </row>
    <row r="342" spans="1:5" ht="15">
      <c r="A342" s="7" t="s">
        <v>149</v>
      </c>
      <c r="B342" s="8" t="s">
        <v>150</v>
      </c>
      <c r="C342" s="9">
        <v>452</v>
      </c>
      <c r="D342" s="9">
        <v>446</v>
      </c>
      <c r="E342" s="10">
        <f t="shared" si="4"/>
        <v>98.67256637168141</v>
      </c>
    </row>
    <row r="343" spans="1:5" ht="15">
      <c r="A343" s="7" t="s">
        <v>173</v>
      </c>
      <c r="B343" s="8" t="s">
        <v>40</v>
      </c>
      <c r="C343" s="9">
        <v>6130</v>
      </c>
      <c r="D343" s="9">
        <v>6130</v>
      </c>
      <c r="E343" s="10">
        <f aca="true" t="shared" si="5" ref="E343:E387">D343/C343*100</f>
        <v>100</v>
      </c>
    </row>
    <row r="344" spans="1:5" ht="15">
      <c r="A344" s="7" t="s">
        <v>277</v>
      </c>
      <c r="B344" s="8" t="s">
        <v>276</v>
      </c>
      <c r="C344" s="9">
        <f>C345</f>
        <v>424</v>
      </c>
      <c r="D344" s="9">
        <f>D345</f>
        <v>424</v>
      </c>
      <c r="E344" s="10">
        <f t="shared" si="4"/>
        <v>100</v>
      </c>
    </row>
    <row r="345" spans="1:5" ht="15">
      <c r="A345" s="7" t="s">
        <v>155</v>
      </c>
      <c r="B345" s="8" t="s">
        <v>156</v>
      </c>
      <c r="C345" s="9">
        <v>424</v>
      </c>
      <c r="D345" s="9">
        <v>424</v>
      </c>
      <c r="E345" s="10">
        <f t="shared" si="5"/>
        <v>100</v>
      </c>
    </row>
    <row r="346" spans="1:5" ht="15">
      <c r="A346" s="7" t="s">
        <v>244</v>
      </c>
      <c r="B346" s="8" t="s">
        <v>4</v>
      </c>
      <c r="C346" s="9">
        <f>C347</f>
        <v>1160</v>
      </c>
      <c r="D346" s="9">
        <f>D347</f>
        <v>1160</v>
      </c>
      <c r="E346" s="10">
        <f t="shared" si="5"/>
        <v>100</v>
      </c>
    </row>
    <row r="347" spans="1:5" ht="15">
      <c r="A347" s="7" t="s">
        <v>173</v>
      </c>
      <c r="B347" s="8" t="s">
        <v>40</v>
      </c>
      <c r="C347" s="9">
        <v>1160</v>
      </c>
      <c r="D347" s="9">
        <v>1160</v>
      </c>
      <c r="E347" s="10">
        <f t="shared" si="5"/>
        <v>100</v>
      </c>
    </row>
    <row r="348" spans="1:5" s="22" customFormat="1" ht="19.5" customHeight="1">
      <c r="A348" s="20" t="s">
        <v>137</v>
      </c>
      <c r="B348" s="20" t="s">
        <v>218</v>
      </c>
      <c r="C348" s="21">
        <f>C349+C351+C355</f>
        <v>591251</v>
      </c>
      <c r="D348" s="21">
        <f>D349+D351+D355</f>
        <v>435505</v>
      </c>
      <c r="E348" s="25">
        <f t="shared" si="5"/>
        <v>73.65822637086448</v>
      </c>
    </row>
    <row r="349" spans="1:5" s="3" customFormat="1" ht="16.5" customHeight="1">
      <c r="A349" s="34" t="s">
        <v>270</v>
      </c>
      <c r="B349" s="34" t="s">
        <v>271</v>
      </c>
      <c r="C349" s="35">
        <f>C350</f>
        <v>195000</v>
      </c>
      <c r="D349" s="35">
        <f>D350</f>
        <v>58465</v>
      </c>
      <c r="E349" s="10">
        <f t="shared" si="5"/>
        <v>29.98205128205128</v>
      </c>
    </row>
    <row r="350" spans="1:5" s="3" customFormat="1" ht="16.5" customHeight="1">
      <c r="A350" s="33" t="s">
        <v>145</v>
      </c>
      <c r="B350" s="34" t="s">
        <v>146</v>
      </c>
      <c r="C350" s="35">
        <v>195000</v>
      </c>
      <c r="D350" s="35">
        <v>58465</v>
      </c>
      <c r="E350" s="25">
        <f t="shared" si="5"/>
        <v>29.98205128205128</v>
      </c>
    </row>
    <row r="351" spans="1:5" ht="15">
      <c r="A351" s="8" t="s">
        <v>219</v>
      </c>
      <c r="B351" s="8" t="s">
        <v>220</v>
      </c>
      <c r="C351" s="9">
        <f>C352+C353+C354</f>
        <v>44251</v>
      </c>
      <c r="D351" s="9">
        <f>D352+D353+D354</f>
        <v>34296</v>
      </c>
      <c r="E351" s="10">
        <f t="shared" si="5"/>
        <v>77.50333325800547</v>
      </c>
    </row>
    <row r="352" spans="1:5" ht="15">
      <c r="A352" s="7" t="s">
        <v>149</v>
      </c>
      <c r="B352" s="8" t="s">
        <v>150</v>
      </c>
      <c r="C352" s="9">
        <v>9251</v>
      </c>
      <c r="D352" s="9">
        <v>8520</v>
      </c>
      <c r="E352" s="10">
        <f t="shared" si="5"/>
        <v>92.09815155118366</v>
      </c>
    </row>
    <row r="353" spans="1:5" ht="15">
      <c r="A353" s="7" t="s">
        <v>153</v>
      </c>
      <c r="B353" s="8" t="s">
        <v>154</v>
      </c>
      <c r="C353" s="9">
        <v>550</v>
      </c>
      <c r="D353" s="9">
        <v>539</v>
      </c>
      <c r="E353" s="10">
        <f t="shared" si="5"/>
        <v>98</v>
      </c>
    </row>
    <row r="354" spans="1:5" ht="15">
      <c r="A354" s="7" t="s">
        <v>155</v>
      </c>
      <c r="B354" s="8" t="s">
        <v>156</v>
      </c>
      <c r="C354" s="9">
        <v>34450</v>
      </c>
      <c r="D354" s="9">
        <v>25237</v>
      </c>
      <c r="E354" s="10">
        <f t="shared" si="5"/>
        <v>73.25689404934688</v>
      </c>
    </row>
    <row r="355" spans="1:5" ht="15">
      <c r="A355" s="7" t="s">
        <v>139</v>
      </c>
      <c r="B355" s="8" t="s">
        <v>140</v>
      </c>
      <c r="C355" s="9">
        <f>C356+C357+C358+C359+C360</f>
        <v>352000</v>
      </c>
      <c r="D355" s="9">
        <f>D356+D357+D358+D359+D360</f>
        <v>342744</v>
      </c>
      <c r="E355" s="10">
        <f t="shared" si="5"/>
        <v>97.37045454545455</v>
      </c>
    </row>
    <row r="356" spans="1:5" ht="15" customHeight="1">
      <c r="A356" s="7" t="s">
        <v>149</v>
      </c>
      <c r="B356" s="8" t="s">
        <v>150</v>
      </c>
      <c r="C356" s="9">
        <v>1175</v>
      </c>
      <c r="D356" s="9">
        <v>1171</v>
      </c>
      <c r="E356" s="10">
        <f t="shared" si="5"/>
        <v>99.65957446808511</v>
      </c>
    </row>
    <row r="357" spans="1:5" ht="15">
      <c r="A357" s="7" t="s">
        <v>151</v>
      </c>
      <c r="B357" s="8" t="s">
        <v>152</v>
      </c>
      <c r="C357" s="9">
        <v>240100</v>
      </c>
      <c r="D357" s="9">
        <v>231638</v>
      </c>
      <c r="E357" s="10">
        <f t="shared" si="5"/>
        <v>96.47563515201999</v>
      </c>
    </row>
    <row r="358" spans="1:5" ht="15">
      <c r="A358" s="7" t="s">
        <v>153</v>
      </c>
      <c r="B358" s="8" t="s">
        <v>154</v>
      </c>
      <c r="C358" s="9">
        <v>4200</v>
      </c>
      <c r="D358" s="9">
        <v>4118</v>
      </c>
      <c r="E358" s="10">
        <f t="shared" si="5"/>
        <v>98.04761904761905</v>
      </c>
    </row>
    <row r="359" spans="1:5" ht="15">
      <c r="A359" s="7" t="s">
        <v>155</v>
      </c>
      <c r="B359" s="8" t="s">
        <v>156</v>
      </c>
      <c r="C359" s="9">
        <v>36525</v>
      </c>
      <c r="D359" s="9">
        <v>35817</v>
      </c>
      <c r="E359" s="10">
        <f t="shared" si="5"/>
        <v>98.06160164271047</v>
      </c>
    </row>
    <row r="360" spans="1:5" ht="15" customHeight="1">
      <c r="A360" s="7" t="s">
        <v>145</v>
      </c>
      <c r="B360" s="17" t="s">
        <v>146</v>
      </c>
      <c r="C360" s="9">
        <v>70000</v>
      </c>
      <c r="D360" s="9">
        <v>70000</v>
      </c>
      <c r="E360" s="10">
        <f t="shared" si="5"/>
        <v>100</v>
      </c>
    </row>
    <row r="361" spans="1:5" s="22" customFormat="1" ht="20.25" customHeight="1">
      <c r="A361" s="20" t="s">
        <v>221</v>
      </c>
      <c r="B361" s="20" t="s">
        <v>222</v>
      </c>
      <c r="C361" s="21">
        <f>C362+C375</f>
        <v>143000</v>
      </c>
      <c r="D361" s="21">
        <f>D362+D375</f>
        <v>139691</v>
      </c>
      <c r="E361" s="25">
        <f t="shared" si="5"/>
        <v>97.68601398601399</v>
      </c>
    </row>
    <row r="362" spans="1:5" ht="17.25" customHeight="1">
      <c r="A362" s="7" t="s">
        <v>223</v>
      </c>
      <c r="B362" s="8" t="s">
        <v>42</v>
      </c>
      <c r="C362" s="9">
        <f>C363+C364+C365+C366+C367+C368+C369+C370+C371+C372+C373+C374</f>
        <v>133000</v>
      </c>
      <c r="D362" s="9">
        <f>D363+D364+D365+D366+D367+D368+D369+D370+D371+D372+D373+D374</f>
        <v>129728</v>
      </c>
      <c r="E362" s="10">
        <f t="shared" si="5"/>
        <v>97.53984962406015</v>
      </c>
    </row>
    <row r="363" spans="1:5" ht="15">
      <c r="A363" s="7" t="s">
        <v>168</v>
      </c>
      <c r="B363" s="8" t="s">
        <v>169</v>
      </c>
      <c r="C363" s="9">
        <v>68500</v>
      </c>
      <c r="D363" s="9">
        <v>67557</v>
      </c>
      <c r="E363" s="10">
        <f t="shared" si="5"/>
        <v>98.62335766423358</v>
      </c>
    </row>
    <row r="364" spans="1:5" ht="15">
      <c r="A364" s="7" t="s">
        <v>170</v>
      </c>
      <c r="B364" s="8" t="s">
        <v>43</v>
      </c>
      <c r="C364" s="9">
        <v>6360</v>
      </c>
      <c r="D364" s="9">
        <v>5618</v>
      </c>
      <c r="E364" s="10">
        <f t="shared" si="5"/>
        <v>88.33333333333333</v>
      </c>
    </row>
    <row r="365" spans="1:5" ht="15">
      <c r="A365" s="7" t="s">
        <v>171</v>
      </c>
      <c r="B365" s="8" t="s">
        <v>38</v>
      </c>
      <c r="C365" s="9">
        <v>13315</v>
      </c>
      <c r="D365" s="9">
        <v>12984</v>
      </c>
      <c r="E365" s="10">
        <f t="shared" si="5"/>
        <v>97.51408186256101</v>
      </c>
    </row>
    <row r="366" spans="1:5" ht="15">
      <c r="A366" s="7" t="s">
        <v>172</v>
      </c>
      <c r="B366" s="8" t="s">
        <v>39</v>
      </c>
      <c r="C366" s="9">
        <v>1843</v>
      </c>
      <c r="D366" s="9">
        <v>1748</v>
      </c>
      <c r="E366" s="10">
        <f t="shared" si="5"/>
        <v>94.84536082474226</v>
      </c>
    </row>
    <row r="367" spans="1:5" ht="15">
      <c r="A367" s="7" t="s">
        <v>149</v>
      </c>
      <c r="B367" s="8" t="s">
        <v>150</v>
      </c>
      <c r="C367" s="9">
        <v>5480</v>
      </c>
      <c r="D367" s="9">
        <v>5374</v>
      </c>
      <c r="E367" s="10">
        <f t="shared" si="5"/>
        <v>98.06569343065694</v>
      </c>
    </row>
    <row r="368" spans="1:5" ht="15">
      <c r="A368" s="7" t="s">
        <v>202</v>
      </c>
      <c r="B368" s="8" t="s">
        <v>203</v>
      </c>
      <c r="C368" s="9">
        <v>8000</v>
      </c>
      <c r="D368" s="9">
        <v>7894</v>
      </c>
      <c r="E368" s="10">
        <f t="shared" si="5"/>
        <v>98.675</v>
      </c>
    </row>
    <row r="369" spans="1:5" ht="15">
      <c r="A369" s="7" t="s">
        <v>151</v>
      </c>
      <c r="B369" s="8" t="s">
        <v>152</v>
      </c>
      <c r="C369" s="9">
        <v>3565</v>
      </c>
      <c r="D369" s="9">
        <v>3100</v>
      </c>
      <c r="E369" s="10">
        <f t="shared" si="5"/>
        <v>86.95652173913044</v>
      </c>
    </row>
    <row r="370" spans="1:5" ht="15">
      <c r="A370" s="7" t="s">
        <v>153</v>
      </c>
      <c r="B370" s="8" t="s">
        <v>154</v>
      </c>
      <c r="C370" s="9">
        <v>13000</v>
      </c>
      <c r="D370" s="9">
        <v>12996</v>
      </c>
      <c r="E370" s="10">
        <f t="shared" si="5"/>
        <v>99.96923076923076</v>
      </c>
    </row>
    <row r="371" spans="1:5" ht="15">
      <c r="A371" s="7" t="s">
        <v>155</v>
      </c>
      <c r="B371" s="8" t="s">
        <v>156</v>
      </c>
      <c r="C371" s="9">
        <v>10000</v>
      </c>
      <c r="D371" s="9">
        <v>9596</v>
      </c>
      <c r="E371" s="10">
        <f t="shared" si="5"/>
        <v>95.96000000000001</v>
      </c>
    </row>
    <row r="372" spans="1:5" ht="15">
      <c r="A372" s="7" t="s">
        <v>178</v>
      </c>
      <c r="B372" s="8" t="s">
        <v>37</v>
      </c>
      <c r="C372" s="9">
        <v>400</v>
      </c>
      <c r="D372" s="9">
        <v>331</v>
      </c>
      <c r="E372" s="10">
        <f t="shared" si="5"/>
        <v>82.75</v>
      </c>
    </row>
    <row r="373" spans="1:5" ht="15">
      <c r="A373" s="7" t="s">
        <v>157</v>
      </c>
      <c r="B373" s="8" t="s">
        <v>34</v>
      </c>
      <c r="C373" s="9">
        <v>90</v>
      </c>
      <c r="D373" s="9">
        <v>83</v>
      </c>
      <c r="E373" s="10">
        <f t="shared" si="5"/>
        <v>92.22222222222223</v>
      </c>
    </row>
    <row r="374" spans="1:5" ht="15">
      <c r="A374" s="7" t="s">
        <v>173</v>
      </c>
      <c r="B374" s="8" t="s">
        <v>40</v>
      </c>
      <c r="C374" s="9">
        <v>2447</v>
      </c>
      <c r="D374" s="9">
        <v>2447</v>
      </c>
      <c r="E374" s="10">
        <f t="shared" si="5"/>
        <v>100</v>
      </c>
    </row>
    <row r="375" spans="1:5" ht="19.5" customHeight="1">
      <c r="A375" s="7" t="s">
        <v>224</v>
      </c>
      <c r="B375" s="8" t="s">
        <v>4</v>
      </c>
      <c r="C375" s="9">
        <f>C376+C377</f>
        <v>10000</v>
      </c>
      <c r="D375" s="9">
        <f>D376+D377</f>
        <v>9963</v>
      </c>
      <c r="E375" s="10">
        <f t="shared" si="5"/>
        <v>99.63</v>
      </c>
    </row>
    <row r="376" spans="1:5" ht="15">
      <c r="A376" s="7" t="s">
        <v>149</v>
      </c>
      <c r="B376" s="8" t="s">
        <v>150</v>
      </c>
      <c r="C376" s="9">
        <v>6520</v>
      </c>
      <c r="D376" s="9">
        <v>6487</v>
      </c>
      <c r="E376" s="10">
        <f t="shared" si="5"/>
        <v>99.49386503067484</v>
      </c>
    </row>
    <row r="377" spans="1:5" ht="15">
      <c r="A377" s="7" t="s">
        <v>155</v>
      </c>
      <c r="B377" s="8" t="s">
        <v>156</v>
      </c>
      <c r="C377" s="9">
        <v>3480</v>
      </c>
      <c r="D377" s="9">
        <v>3476</v>
      </c>
      <c r="E377" s="10">
        <f t="shared" si="5"/>
        <v>99.88505747126437</v>
      </c>
    </row>
    <row r="378" spans="1:5" s="22" customFormat="1" ht="19.5" customHeight="1">
      <c r="A378" s="20" t="s">
        <v>225</v>
      </c>
      <c r="B378" s="20" t="s">
        <v>46</v>
      </c>
      <c r="C378" s="21">
        <f>C379</f>
        <v>105700</v>
      </c>
      <c r="D378" s="21">
        <f>D379</f>
        <v>101819</v>
      </c>
      <c r="E378" s="25">
        <f t="shared" si="5"/>
        <v>96.3282876064333</v>
      </c>
    </row>
    <row r="379" spans="1:5" ht="15">
      <c r="A379" s="8" t="s">
        <v>226</v>
      </c>
      <c r="B379" s="8" t="s">
        <v>227</v>
      </c>
      <c r="C379" s="9">
        <f>C380+C381+C382+C383+C384+C385+C386</f>
        <v>105700</v>
      </c>
      <c r="D379" s="9">
        <f>D380+D381+D382+D383+D384+D385+D386</f>
        <v>101819</v>
      </c>
      <c r="E379" s="10">
        <f t="shared" si="5"/>
        <v>96.3282876064333</v>
      </c>
    </row>
    <row r="380" spans="1:5" ht="15">
      <c r="A380" s="7" t="s">
        <v>149</v>
      </c>
      <c r="B380" s="8" t="s">
        <v>150</v>
      </c>
      <c r="C380" s="9">
        <v>20700</v>
      </c>
      <c r="D380" s="9">
        <v>20524</v>
      </c>
      <c r="E380" s="10">
        <f t="shared" si="5"/>
        <v>99.14975845410629</v>
      </c>
    </row>
    <row r="381" spans="1:5" ht="15">
      <c r="A381" s="7" t="s">
        <v>151</v>
      </c>
      <c r="B381" s="8" t="s">
        <v>152</v>
      </c>
      <c r="C381" s="9">
        <v>7100</v>
      </c>
      <c r="D381" s="9">
        <v>4606</v>
      </c>
      <c r="E381" s="10">
        <f t="shared" si="5"/>
        <v>64.87323943661973</v>
      </c>
    </row>
    <row r="382" spans="1:5" ht="15">
      <c r="A382" s="29" t="s">
        <v>155</v>
      </c>
      <c r="B382" s="30" t="s">
        <v>156</v>
      </c>
      <c r="C382" s="9">
        <v>37936</v>
      </c>
      <c r="D382" s="9">
        <v>37889</v>
      </c>
      <c r="E382" s="10">
        <f t="shared" si="5"/>
        <v>99.87610712779417</v>
      </c>
    </row>
    <row r="383" spans="1:5" ht="15">
      <c r="A383" s="29" t="s">
        <v>178</v>
      </c>
      <c r="B383" s="30" t="s">
        <v>37</v>
      </c>
      <c r="C383" s="9">
        <v>11290</v>
      </c>
      <c r="D383" s="9">
        <v>10928</v>
      </c>
      <c r="E383" s="10">
        <f t="shared" si="5"/>
        <v>96.79362267493357</v>
      </c>
    </row>
    <row r="384" spans="1:5" ht="15">
      <c r="A384" s="29" t="s">
        <v>157</v>
      </c>
      <c r="B384" s="30" t="s">
        <v>34</v>
      </c>
      <c r="C384" s="9">
        <v>12174</v>
      </c>
      <c r="D384" s="9">
        <v>11419</v>
      </c>
      <c r="E384" s="10">
        <f t="shared" si="5"/>
        <v>93.79825858386725</v>
      </c>
    </row>
    <row r="385" spans="1:5" ht="15">
      <c r="A385" s="29" t="s">
        <v>145</v>
      </c>
      <c r="B385" s="30" t="s">
        <v>146</v>
      </c>
      <c r="C385" s="9">
        <v>8000</v>
      </c>
      <c r="D385" s="9">
        <v>7953</v>
      </c>
      <c r="E385" s="10">
        <f t="shared" si="5"/>
        <v>99.41250000000001</v>
      </c>
    </row>
    <row r="386" spans="1:5" ht="15">
      <c r="A386" s="29" t="s">
        <v>179</v>
      </c>
      <c r="B386" s="30" t="s">
        <v>180</v>
      </c>
      <c r="C386" s="9">
        <v>8500</v>
      </c>
      <c r="D386" s="9">
        <v>8500</v>
      </c>
      <c r="E386" s="10">
        <f t="shared" si="5"/>
        <v>100</v>
      </c>
    </row>
    <row r="387" spans="1:5" s="15" customFormat="1" ht="21.75" customHeight="1">
      <c r="A387" s="31"/>
      <c r="B387" s="31" t="s">
        <v>49</v>
      </c>
      <c r="C387" s="11">
        <f>C139+C144+C152+C157+C166+C173+C206+C219+C232+C235+C240+C300+C307+C335+C348+C361+C378</f>
        <v>16134367</v>
      </c>
      <c r="D387" s="32">
        <f>D139+D144+D152+D157+D166+D173+D206+D219+D232+D235+D240+D300+D307+D335+D348+D361+D378</f>
        <v>15713586</v>
      </c>
      <c r="E387" s="12">
        <f t="shared" si="5"/>
        <v>97.39202039968472</v>
      </c>
    </row>
    <row r="388" ht="15">
      <c r="D388" s="37"/>
    </row>
    <row r="389" spans="4:5" ht="15">
      <c r="D389" s="38" t="s">
        <v>260</v>
      </c>
      <c r="E389" s="38"/>
    </row>
    <row r="390" spans="4:5" ht="25.5" customHeight="1">
      <c r="D390" s="39" t="s">
        <v>261</v>
      </c>
      <c r="E390" s="39"/>
    </row>
  </sheetData>
  <mergeCells count="6">
    <mergeCell ref="D389:E389"/>
    <mergeCell ref="D390:E390"/>
    <mergeCell ref="B1:E1"/>
    <mergeCell ref="B2:E2"/>
    <mergeCell ref="A4:E4"/>
    <mergeCell ref="A131:B131"/>
  </mergeCells>
  <printOptions horizontalCentered="1"/>
  <pageMargins left="0.53" right="0.38" top="0.55" bottom="0.52" header="0.35" footer="0.46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Unknown User</cp:lastModifiedBy>
  <cp:lastPrinted>2004-03-03T13:59:03Z</cp:lastPrinted>
  <dcterms:created xsi:type="dcterms:W3CDTF">2001-02-21T09:21:54Z</dcterms:created>
  <dcterms:modified xsi:type="dcterms:W3CDTF">2004-03-26T10:29:44Z</dcterms:modified>
  <cp:category/>
  <cp:version/>
  <cp:contentType/>
  <cp:contentStatus/>
</cp:coreProperties>
</file>