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l nr 1" sheetId="1" r:id="rId1"/>
    <sheet name="zal nr 2" sheetId="2" r:id="rId2"/>
    <sheet name="zal nr 3" sheetId="3" r:id="rId3"/>
  </sheets>
  <definedNames>
    <definedName name="_xlnm.Print_Area" localSheetId="0">'zal nr 1'!$A$1:$L$21</definedName>
    <definedName name="_xlnm.Print_Area" localSheetId="1">'zal nr 2'!$A$1:$W$52</definedName>
    <definedName name="_xlnm.Print_Area" localSheetId="2">'zal nr 3'!$A$1:$G$26</definedName>
  </definedNames>
  <calcPr fullCalcOnLoad="1"/>
</workbook>
</file>

<file path=xl/sharedStrings.xml><?xml version="1.0" encoding="utf-8"?>
<sst xmlns="http://schemas.openxmlformats.org/spreadsheetml/2006/main" count="241" uniqueCount="105">
  <si>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</si>
  <si>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</si>
  <si>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</si>
  <si>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</si>
  <si>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</si>
  <si>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majątkowe</t>
  </si>
  <si>
    <t>w tym:</t>
  </si>
  <si>
    <t>Dochody ogółem</t>
  </si>
  <si>
    <t>z tego :</t>
  </si>
  <si>
    <t>Przed zmianą</t>
  </si>
  <si>
    <t>Po zmianie</t>
  </si>
  <si>
    <t>Źródło dochodów</t>
  </si>
  <si>
    <t>Uzasadnienie:</t>
  </si>
  <si>
    <t>Rozdział</t>
  </si>
  <si>
    <t>Zwiększenie</t>
  </si>
  <si>
    <t>Wójt Gminy</t>
  </si>
  <si>
    <t>Maciej Śliwerski</t>
  </si>
  <si>
    <t>Zmniejszenie</t>
  </si>
  <si>
    <t>zmieniającego Uchwałę Budżetową   Nr II / 18 /2010  na rok 2011</t>
  </si>
  <si>
    <t>Planowane dochody w 2011 roku</t>
  </si>
  <si>
    <t xml:space="preserve">DOCHODY 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</si>
  <si>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</si>
  <si>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</si>
  <si>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</si>
  <si>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</si>
  <si>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</si>
  <si>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</si>
  <si>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</si>
  <si>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</si>
  <si>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</si>
  <si>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</si>
  <si>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</si>
  <si>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</si>
  <si>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</si>
  <si>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</si>
  <si>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</si>
  <si>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</si>
  <si>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</si>
  <si>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</si>
  <si>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</si>
  <si>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</si>
  <si>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</si>
  <si>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</si>
  <si>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</si>
  <si>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</si>
  <si>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</si>
  <si>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</si>
  <si>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</si>
  <si>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</si>
  <si>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</si>
  <si>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</si>
  <si>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</si>
  <si>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</si>
  <si>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</si>
  <si>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</si>
  <si>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</si>
  <si>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</si>
  <si>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</si>
  <si>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</si>
  <si>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</si>
  <si>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</si>
  <si>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500 000,00</t>
  </si>
  <si>
    <t>Uzasadnienie</t>
  </si>
  <si>
    <t>010</t>
  </si>
  <si>
    <t>Rolnictwo i łowiectwo</t>
  </si>
  <si>
    <t>Pomoc społeczna</t>
  </si>
  <si>
    <t>01095</t>
  </si>
  <si>
    <t>Pozostała działalność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</si>
  <si>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</si>
  <si>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</si>
  <si>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</si>
  <si>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</si>
  <si>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</si>
  <si>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</si>
  <si>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</si>
  <si>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Spis powszechny i inne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</si>
  <si>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</si>
  <si>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</si>
  <si>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</si>
  <si>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</si>
  <si>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</si>
  <si>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</si>
  <si>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</si>
  <si>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Dochody i wydatki związane z realizacją zadań z zakresu administracji rządowej i innych zleconych odrębnymi ustawami 
w 2011r</t>
  </si>
  <si>
    <t>Wybory do sejmu i senatu</t>
  </si>
  <si>
    <t>Treść</t>
  </si>
  <si>
    <t xml:space="preserve">W planie wydatków   Gminy  wprowadza się następujące zmiany: 
 </t>
  </si>
  <si>
    <t>Dotacje celowe otrzymane z budżetu państwa na realizację własnych zadań bieżących gmin</t>
  </si>
  <si>
    <t>852</t>
  </si>
  <si>
    <t>Dotacje celowe otrzymane z budżetu państwa na realizację zadań bieżących z zakresu administracji rządowej oraz innych zadań zleconych gminie ustawami</t>
  </si>
  <si>
    <t>85228</t>
  </si>
  <si>
    <t>85219</t>
  </si>
  <si>
    <t>Ośrodki pomocy społecznej</t>
  </si>
  <si>
    <t>85214</t>
  </si>
  <si>
    <t>85216</t>
  </si>
  <si>
    <t>85295</t>
  </si>
  <si>
    <t>Zasiłki i pomoc w naturze oraz składki na ubezpieczenia emerytalne i rentowe</t>
  </si>
  <si>
    <t>Zasiłki stałe</t>
  </si>
  <si>
    <t>Zał nr 2 do Zarządzenia Nr  87/2011 Rady Gminy Jaktorów</t>
  </si>
  <si>
    <t>z dnia  16 listopada 2011r  zmieniającego uchwałę budżetową na rok 2011</t>
  </si>
  <si>
    <t>Zał  Nr 1 do Zarządzenia  Nr   87 /2011  Wójta Gminy Jaktorów z dnia  16listopada 2011r</t>
  </si>
  <si>
    <r>
      <t xml:space="preserve">    W dziale </t>
    </r>
    <r>
      <rPr>
        <u val="single"/>
        <sz val="10"/>
        <rFont val="Arial"/>
        <family val="2"/>
      </rPr>
      <t>010 - Rolnictwo i łowiectwo</t>
    </r>
    <r>
      <rPr>
        <sz val="10"/>
        <rFont val="Arial"/>
        <family val="2"/>
      </rPr>
      <t xml:space="preserve"> zwiększa się dochody w kwocie 6.742,20 zł w związku ze zwiększeniem dotacji celowej na zadanie zlecone- tj. na zwrot podatku akcyzowego zawartego w cenie paliwa i na koszty obsługi(pismo nr FIN - I.3111.104.2011.010 Mazowieckiego Urzędu Wojewódzkiego w Warszawie).
   W </t>
    </r>
    <r>
      <rPr>
        <u val="single"/>
        <sz val="10"/>
        <rFont val="Arial"/>
        <family val="2"/>
      </rPr>
      <t>dziale 852 - Pomoc społeczna</t>
    </r>
    <r>
      <rPr>
        <sz val="10"/>
        <rFont val="Arial"/>
        <family val="2"/>
      </rPr>
      <t xml:space="preserve"> zmniejsza się dochody o kwotę 8.400 w związku ze zmniejszeniem dotacji celowej na zadania własne spowodowaną nadwyżką środków finansowych na opłacanie składek na ubezpieczenie zdrowotne oraz dofinansowanie wypłat zasiłków stałych  w kwocie 8.400 zł - na podstawie pisma Nr FIN-I.3111.127.2011.852 Mazowieckiego Urzędu Wojewódzkiego w Warszawie - Wydział Finansów. Jednocześnie zwiększa sie dochody o kwotę 11.102 zł w związku ze zwiększeniem dotacji celowej na zadania zlecone - tj. na realizację usług opiekuńczych oraz specjalistycznych usług opiekuńczych - na podstawie pisma Nr FIN-I.3111.137.2011.852 Mazowieckiego Urzędu Wojewódzkiego w Warszawie - Wydział Finansów. 
</t>
    </r>
  </si>
  <si>
    <t>Zał nr 3 do Zarządzenia Nr 87 /2011 Wójta Gminy Jaktorów</t>
  </si>
  <si>
    <t>Pozostała działaność</t>
  </si>
  <si>
    <r>
      <rPr>
        <sz val="10"/>
        <color indexed="8"/>
        <rFont val="Arial CE"/>
        <family val="0"/>
      </rPr>
      <t xml:space="preserve">1) Zwiększa się wydatki Gminy o kwotę 17.844,20 zł, z tego w: </t>
    </r>
    <r>
      <rPr>
        <u val="single"/>
        <sz val="10"/>
        <color indexed="8"/>
        <rFont val="Arial CE"/>
        <family val="0"/>
      </rPr>
      <t>dziale 010 - Rolnictwo i łowiectwo</t>
    </r>
    <r>
      <rPr>
        <sz val="10"/>
        <color indexed="8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sz val="10"/>
        <color indexed="8"/>
        <rFont val="Arial CE"/>
        <family val="0"/>
      </rPr>
      <t>o kwotę 6.742,20 zł w związku z przyznaniem dotacji celowej na zwrot podatku akcyzowego zawartego w cenie paliwa i na koszty obsługi oraz w dziale</t>
    </r>
    <r>
      <rPr>
        <u val="single"/>
        <sz val="10"/>
        <color indexed="8"/>
        <rFont val="Arial CE"/>
        <family val="0"/>
      </rPr>
      <t xml:space="preserve"> 852- Pomoc społeczna</t>
    </r>
    <r>
      <rPr>
        <sz val="10"/>
        <color indexed="8"/>
        <rFont val="Arial CE"/>
        <family val="0"/>
      </rPr>
      <t xml:space="preserve"> w związku z przyznaniem dotacji na dofinansowanie zadań zleconych - tj. na realizację usług opiekuńczych i specjalistycznych usług opiekuńczych o kwotę 11.102 zł - na podstawie pism nr FIN-I.3111.104.2011.010 i Nr FIN-I.3111.137.2011.852 Mazowieckiego Urzędu Wojewódzkiego w Warszawie - Wydział Finansów.
2) Zmniejsza się wydatki Gminy o kwotę 8.400 z tego w dziale </t>
    </r>
    <r>
      <rPr>
        <u val="single"/>
        <sz val="10"/>
        <color indexed="8"/>
        <rFont val="Arial CE"/>
        <family val="0"/>
      </rPr>
      <t>852- Pomoc społeczna</t>
    </r>
    <r>
      <rPr>
        <sz val="10"/>
        <color indexed="8"/>
        <rFont val="Arial CE"/>
        <family val="0"/>
      </rPr>
      <t xml:space="preserve"> w związku ze zmniejszeniem dotacji celowej na zadania własne spowodowanej nadwyżką środków finansowych na opłacanie składek na ubezpieczenie zdrowotne oraz dofinansowanie wypłat zasiłków stałych  w kwocie 8.400 zł - na podstawie pisma Nr FIN-I.3111.127.2011.852 Mazowieckiego Urzędu Wojewódzkiego w Warszawie - Wydział Finansów.
3) W dziale </t>
    </r>
    <r>
      <rPr>
        <u val="single"/>
        <sz val="10"/>
        <color indexed="8"/>
        <rFont val="Arial CE"/>
        <family val="0"/>
      </rPr>
      <t xml:space="preserve">852- Pomoc społeczna  </t>
    </r>
    <r>
      <rPr>
        <sz val="10"/>
        <color indexed="8"/>
        <rFont val="Arial CE"/>
        <family val="0"/>
      </rPr>
      <t xml:space="preserve">z nadwyżki srodków własnych  zabezpieczonych na wynagrodzenia osobowe przenosi się kwotę 42.500 zł (na wniosek Kierownika GOPS w Jaktorowie)  na wypłaty zasiłków okresowych,  wydatków związanych z prowadzeniem grup samopomocowych oraz obsługę bankową.
</t>
    </r>
    <r>
      <rPr>
        <sz val="10"/>
        <color indexed="10"/>
        <rFont val="Arial CE"/>
        <family val="0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</si>
</sst>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69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i/>
      <sz val="10"/>
      <name val="Arial"/>
      <family val="2"/>
    </font>
    <font>
      <b/>
      <i/>
      <sz val="11"/>
      <name val="Arial CE"/>
      <family val="0"/>
    </font>
    <font>
      <b/>
      <sz val="11"/>
      <name val="Arial"/>
      <family val="2"/>
    </font>
    <font>
      <sz val="7"/>
      <name val="Arial"/>
      <family val="0"/>
    </font>
    <font>
      <sz val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0"/>
    </font>
    <font>
      <sz val="11"/>
      <name val="Arial"/>
      <family val="0"/>
    </font>
    <font>
      <i/>
      <sz val="10"/>
      <name val="Arial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9"/>
      <color indexed="10"/>
      <name val="Arial CE"/>
      <family val="0"/>
    </font>
    <font>
      <i/>
      <sz val="9"/>
      <color indexed="10"/>
      <name val="Arial CE"/>
      <family val="0"/>
    </font>
    <font>
      <sz val="9"/>
      <color indexed="10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u val="single"/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Arial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 horizontal="center"/>
      <protection locked="0"/>
    </xf>
    <xf numFmtId="49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0" fontId="19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4" fillId="0" borderId="13" xfId="0" applyFont="1" applyFill="1" applyBorder="1" applyAlignment="1">
      <alignment vertical="top" wrapText="1"/>
    </xf>
    <xf numFmtId="0" fontId="14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  <xf numFmtId="4" fontId="8" fillId="0" borderId="13" xfId="0" applyNumberFormat="1" applyFont="1" applyBorder="1" applyAlignment="1">
      <alignment/>
    </xf>
    <xf numFmtId="4" fontId="14" fillId="0" borderId="10" xfId="0" applyNumberFormat="1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4" fillId="0" borderId="13" xfId="0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4" fontId="14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/>
    </xf>
    <xf numFmtId="0" fontId="21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4" fontId="20" fillId="0" borderId="13" xfId="0" applyNumberFormat="1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vertical="center"/>
    </xf>
    <xf numFmtId="49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>
      <alignment horizontal="left" vertical="center" wrapText="1"/>
    </xf>
    <xf numFmtId="4" fontId="16" fillId="33" borderId="13" xfId="0" applyNumberFormat="1" applyFont="1" applyFill="1" applyBorder="1" applyAlignment="1" applyProtection="1">
      <alignment vertical="center" wrapText="1"/>
      <protection locked="0"/>
    </xf>
    <xf numFmtId="4" fontId="10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5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vertical="center"/>
    </xf>
    <xf numFmtId="0" fontId="27" fillId="33" borderId="14" xfId="0" applyFont="1" applyFill="1" applyBorder="1" applyAlignment="1">
      <alignment horizontal="center" vertical="center"/>
    </xf>
    <xf numFmtId="4" fontId="13" fillId="33" borderId="13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3" fillId="33" borderId="15" xfId="0" applyNumberFormat="1" applyFont="1" applyFill="1" applyBorder="1" applyAlignment="1">
      <alignment vertical="center"/>
    </xf>
    <xf numFmtId="4" fontId="13" fillId="33" borderId="13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4" fontId="0" fillId="33" borderId="13" xfId="0" applyNumberFormat="1" applyFont="1" applyFill="1" applyBorder="1" applyAlignment="1">
      <alignment vertical="center"/>
    </xf>
    <xf numFmtId="4" fontId="0" fillId="33" borderId="13" xfId="0" applyNumberFormat="1" applyFont="1" applyFill="1" applyBorder="1" applyAlignment="1">
      <alignment vertical="center"/>
    </xf>
    <xf numFmtId="4" fontId="24" fillId="33" borderId="13" xfId="0" applyNumberFormat="1" applyFont="1" applyFill="1" applyBorder="1" applyAlignment="1">
      <alignment horizontal="center" vertical="center"/>
    </xf>
    <xf numFmtId="4" fontId="24" fillId="33" borderId="13" xfId="0" applyNumberFormat="1" applyFont="1" applyFill="1" applyBorder="1" applyAlignment="1">
      <alignment horizontal="right" vertical="center"/>
    </xf>
    <xf numFmtId="4" fontId="24" fillId="33" borderId="13" xfId="0" applyNumberFormat="1" applyFont="1" applyFill="1" applyBorder="1" applyAlignment="1">
      <alignment vertical="center"/>
    </xf>
    <xf numFmtId="0" fontId="16" fillId="33" borderId="0" xfId="0" applyNumberFormat="1" applyFont="1" applyFill="1" applyBorder="1" applyAlignment="1" applyProtection="1">
      <alignment horizontal="left"/>
      <protection locked="0"/>
    </xf>
    <xf numFmtId="49" fontId="1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4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6" fillId="33" borderId="13" xfId="0" applyNumberFormat="1" applyFont="1" applyFill="1" applyBorder="1" applyAlignment="1" applyProtection="1">
      <alignment vertical="center" wrapText="1"/>
      <protection locked="0"/>
    </xf>
    <xf numFmtId="49" fontId="16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67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67" fillId="33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49" fontId="1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>
      <alignment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68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4" fontId="10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4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16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4">
      <selection activeCell="Q12" sqref="Q12"/>
    </sheetView>
  </sheetViews>
  <sheetFormatPr defaultColWidth="9.140625" defaultRowHeight="12.75"/>
  <cols>
    <col min="1" max="1" width="6.8515625" style="0" customWidth="1"/>
    <col min="2" max="2" width="39.28125" style="0" customWidth="1"/>
    <col min="3" max="3" width="13.421875" style="0" customWidth="1"/>
    <col min="4" max="4" width="12.00390625" style="0" customWidth="1"/>
    <col min="5" max="5" width="12.57421875" style="0" customWidth="1"/>
    <col min="6" max="6" width="13.00390625" style="0" customWidth="1"/>
    <col min="7" max="7" width="12.8515625" style="0" customWidth="1"/>
    <col min="8" max="8" width="12.57421875" style="0" customWidth="1"/>
    <col min="9" max="9" width="13.00390625" style="0" customWidth="1"/>
    <col min="10" max="10" width="12.421875" style="0" customWidth="1"/>
    <col min="11" max="11" width="10.7109375" style="0" customWidth="1"/>
    <col min="12" max="12" width="12.57421875" style="0" customWidth="1"/>
  </cols>
  <sheetData>
    <row r="1" spans="2:12" ht="15" customHeight="1">
      <c r="B1" s="2"/>
      <c r="C1" s="2"/>
      <c r="D1" s="2"/>
      <c r="E1" s="2"/>
      <c r="F1" s="108" t="s">
        <v>100</v>
      </c>
      <c r="G1" s="108"/>
      <c r="H1" s="108"/>
      <c r="I1" s="108"/>
      <c r="J1" s="108"/>
      <c r="K1" s="108"/>
      <c r="L1" s="108"/>
    </row>
    <row r="2" spans="2:12" ht="20.25" customHeight="1">
      <c r="B2" s="2"/>
      <c r="C2" s="2"/>
      <c r="D2" s="2"/>
      <c r="E2" s="2"/>
      <c r="F2" s="2"/>
      <c r="G2" s="108" t="s">
        <v>18</v>
      </c>
      <c r="H2" s="108"/>
      <c r="I2" s="108"/>
      <c r="J2" s="108"/>
      <c r="K2" s="108"/>
      <c r="L2" s="108"/>
    </row>
    <row r="3" spans="2:12" ht="9" customHeight="1">
      <c r="B3" s="2"/>
      <c r="C3" s="2"/>
      <c r="D3" s="2"/>
      <c r="E3" s="2"/>
      <c r="F3" s="2"/>
      <c r="G3" s="18"/>
      <c r="H3" s="18"/>
      <c r="I3" s="18"/>
      <c r="J3" s="18"/>
      <c r="K3" s="18"/>
      <c r="L3" s="18"/>
    </row>
    <row r="4" spans="2:6" s="11" customFormat="1" ht="19.5" customHeight="1">
      <c r="B4" s="106" t="s">
        <v>20</v>
      </c>
      <c r="C4" s="106"/>
      <c r="D4" s="13"/>
      <c r="E4" s="13"/>
      <c r="F4" s="12"/>
    </row>
    <row r="5" spans="1:12" s="11" customFormat="1" ht="19.5" customHeight="1">
      <c r="A5" s="100" t="s">
        <v>0</v>
      </c>
      <c r="B5" s="100"/>
      <c r="C5" s="103" t="s">
        <v>19</v>
      </c>
      <c r="D5" s="104"/>
      <c r="E5" s="104"/>
      <c r="F5" s="104"/>
      <c r="G5" s="104"/>
      <c r="H5" s="104"/>
      <c r="I5" s="104"/>
      <c r="J5" s="104"/>
      <c r="K5" s="104"/>
      <c r="L5" s="105"/>
    </row>
    <row r="6" spans="1:12" s="3" customFormat="1" ht="13.5" customHeight="1">
      <c r="A6" s="101"/>
      <c r="B6" s="101" t="s">
        <v>11</v>
      </c>
      <c r="C6" s="96" t="s">
        <v>1</v>
      </c>
      <c r="D6" s="96"/>
      <c r="E6" s="96"/>
      <c r="F6" s="96"/>
      <c r="G6" s="96" t="s">
        <v>8</v>
      </c>
      <c r="H6" s="96"/>
      <c r="I6" s="96"/>
      <c r="J6" s="96"/>
      <c r="K6" s="96"/>
      <c r="L6" s="96"/>
    </row>
    <row r="7" spans="1:12" s="3" customFormat="1" ht="13.5" customHeight="1">
      <c r="A7" s="101"/>
      <c r="B7" s="101"/>
      <c r="C7" s="96"/>
      <c r="D7" s="96"/>
      <c r="E7" s="96"/>
      <c r="F7" s="96"/>
      <c r="G7" s="96" t="s">
        <v>2</v>
      </c>
      <c r="H7" s="96" t="s">
        <v>6</v>
      </c>
      <c r="I7" s="96"/>
      <c r="J7" s="96" t="s">
        <v>5</v>
      </c>
      <c r="K7" s="96" t="s">
        <v>6</v>
      </c>
      <c r="L7" s="96"/>
    </row>
    <row r="8" spans="1:12" s="3" customFormat="1" ht="91.5" customHeight="1">
      <c r="A8" s="102"/>
      <c r="B8" s="102"/>
      <c r="C8" s="96"/>
      <c r="D8" s="96"/>
      <c r="E8" s="96"/>
      <c r="F8" s="96"/>
      <c r="G8" s="96"/>
      <c r="H8" s="7" t="s">
        <v>3</v>
      </c>
      <c r="I8" s="8" t="s">
        <v>4</v>
      </c>
      <c r="J8" s="96"/>
      <c r="K8" s="7" t="s">
        <v>3</v>
      </c>
      <c r="L8" s="8" t="s">
        <v>4</v>
      </c>
    </row>
    <row r="9" spans="1:12" s="3" customFormat="1" ht="21.75" customHeight="1">
      <c r="A9" s="7"/>
      <c r="B9" s="5"/>
      <c r="C9" s="9" t="s">
        <v>9</v>
      </c>
      <c r="D9" s="9" t="s">
        <v>17</v>
      </c>
      <c r="E9" s="10" t="s">
        <v>14</v>
      </c>
      <c r="F9" s="9" t="s">
        <v>10</v>
      </c>
      <c r="G9" s="6"/>
      <c r="H9" s="7"/>
      <c r="I9" s="8"/>
      <c r="J9" s="5"/>
      <c r="K9" s="4"/>
      <c r="L9" s="8"/>
    </row>
    <row r="10" spans="1:12" s="15" customFormat="1" ht="15.75" customHeight="1">
      <c r="A10" s="14">
        <v>1</v>
      </c>
      <c r="B10" s="14">
        <v>2</v>
      </c>
      <c r="C10" s="97">
        <v>3</v>
      </c>
      <c r="D10" s="98"/>
      <c r="E10" s="98"/>
      <c r="F10" s="99"/>
      <c r="G10" s="14">
        <v>4</v>
      </c>
      <c r="H10" s="14">
        <v>5</v>
      </c>
      <c r="I10" s="14">
        <v>6</v>
      </c>
      <c r="J10" s="14">
        <v>7</v>
      </c>
      <c r="K10" s="14">
        <v>8</v>
      </c>
      <c r="L10" s="14">
        <v>9</v>
      </c>
    </row>
    <row r="11" spans="1:12" s="15" customFormat="1" ht="28.5" customHeight="1">
      <c r="A11" s="74" t="s">
        <v>63</v>
      </c>
      <c r="B11" s="64" t="s">
        <v>64</v>
      </c>
      <c r="C11" s="77">
        <v>50576.23</v>
      </c>
      <c r="D11" s="77">
        <f>D12</f>
        <v>0</v>
      </c>
      <c r="E11" s="77">
        <f>E12</f>
        <v>6742.2</v>
      </c>
      <c r="F11" s="77">
        <f aca="true" t="shared" si="0" ref="F11:F16">C11-D11+E11</f>
        <v>57318.43</v>
      </c>
      <c r="G11" s="77">
        <v>57318.43</v>
      </c>
      <c r="H11" s="78">
        <v>57318.43</v>
      </c>
      <c r="I11" s="67"/>
      <c r="J11" s="73"/>
      <c r="K11" s="73"/>
      <c r="L11" s="14"/>
    </row>
    <row r="12" spans="1:12" s="15" customFormat="1" ht="72" customHeight="1">
      <c r="A12" s="74"/>
      <c r="B12" s="38" t="s">
        <v>89</v>
      </c>
      <c r="C12" s="79">
        <v>50026.23</v>
      </c>
      <c r="D12" s="77"/>
      <c r="E12" s="79">
        <v>6742.2</v>
      </c>
      <c r="F12" s="79">
        <f t="shared" si="0"/>
        <v>56768.43</v>
      </c>
      <c r="G12" s="79">
        <v>6742.2</v>
      </c>
      <c r="H12" s="80">
        <v>6742.2</v>
      </c>
      <c r="I12" s="67"/>
      <c r="J12" s="73"/>
      <c r="K12" s="73"/>
      <c r="L12" s="14"/>
    </row>
    <row r="13" spans="1:12" s="15" customFormat="1" ht="27.75" customHeight="1">
      <c r="A13" s="16">
        <v>852</v>
      </c>
      <c r="B13" s="64" t="s">
        <v>65</v>
      </c>
      <c r="C13" s="77">
        <v>3267563</v>
      </c>
      <c r="D13" s="77">
        <f>D14+D15</f>
        <v>8400</v>
      </c>
      <c r="E13" s="77">
        <f>E14+E15</f>
        <v>11102</v>
      </c>
      <c r="F13" s="77">
        <f t="shared" si="0"/>
        <v>3270265</v>
      </c>
      <c r="G13" s="77">
        <v>3270265</v>
      </c>
      <c r="H13" s="78">
        <v>3241670</v>
      </c>
      <c r="I13" s="67"/>
      <c r="J13" s="68"/>
      <c r="K13" s="68"/>
      <c r="L13" s="69"/>
    </row>
    <row r="14" spans="1:12" s="15" customFormat="1" ht="46.5" customHeight="1">
      <c r="A14" s="16"/>
      <c r="B14" s="38" t="s">
        <v>87</v>
      </c>
      <c r="C14" s="70">
        <v>428968</v>
      </c>
      <c r="D14" s="70">
        <v>8400</v>
      </c>
      <c r="E14" s="70">
        <v>0</v>
      </c>
      <c r="F14" s="70">
        <f t="shared" si="0"/>
        <v>420568</v>
      </c>
      <c r="G14" s="70">
        <v>-8400</v>
      </c>
      <c r="H14" s="81">
        <v>-8400</v>
      </c>
      <c r="I14" s="71"/>
      <c r="J14" s="68"/>
      <c r="K14" s="68"/>
      <c r="L14" s="69"/>
    </row>
    <row r="15" spans="1:12" s="15" customFormat="1" ht="60.75" customHeight="1">
      <c r="A15" s="16"/>
      <c r="B15" s="38" t="s">
        <v>89</v>
      </c>
      <c r="C15" s="70">
        <v>2810000</v>
      </c>
      <c r="D15" s="70"/>
      <c r="E15" s="70">
        <v>11102</v>
      </c>
      <c r="F15" s="70">
        <f t="shared" si="0"/>
        <v>2821102</v>
      </c>
      <c r="G15" s="70">
        <v>11102</v>
      </c>
      <c r="H15" s="81">
        <v>11102</v>
      </c>
      <c r="I15" s="71"/>
      <c r="J15" s="68"/>
      <c r="K15" s="68"/>
      <c r="L15" s="69"/>
    </row>
    <row r="16" spans="1:12" s="46" customFormat="1" ht="23.25" customHeight="1">
      <c r="A16" s="53"/>
      <c r="B16" s="54" t="s">
        <v>7</v>
      </c>
      <c r="C16" s="82">
        <v>38712820.43</v>
      </c>
      <c r="D16" s="83">
        <f>D13+D11</f>
        <v>8400</v>
      </c>
      <c r="E16" s="83">
        <f>E13+E11</f>
        <v>17844.2</v>
      </c>
      <c r="F16" s="72">
        <f t="shared" si="0"/>
        <v>38722264.63</v>
      </c>
      <c r="G16" s="84">
        <f>F16-J16</f>
        <v>30188431</v>
      </c>
      <c r="H16" s="84">
        <v>3462192.59</v>
      </c>
      <c r="I16" s="84">
        <v>80601.79</v>
      </c>
      <c r="J16" s="72">
        <v>8533833.63</v>
      </c>
      <c r="K16" s="72">
        <v>726000</v>
      </c>
      <c r="L16" s="72">
        <v>6465220.63</v>
      </c>
    </row>
    <row r="17" spans="2:6" ht="12.75">
      <c r="B17" s="1" t="s">
        <v>12</v>
      </c>
      <c r="C17" s="1"/>
      <c r="D17" s="1"/>
      <c r="E17" s="1"/>
      <c r="F17" s="1"/>
    </row>
    <row r="18" spans="1:14" ht="80.25" customHeight="1">
      <c r="A18" s="94" t="s">
        <v>101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7"/>
      <c r="N18" s="17"/>
    </row>
    <row r="19" spans="2:12" ht="32.25" customHeight="1">
      <c r="B19" s="1"/>
      <c r="C19" s="1"/>
      <c r="D19" s="1"/>
      <c r="E19" s="1"/>
      <c r="F19" s="1"/>
      <c r="I19" s="107" t="s">
        <v>15</v>
      </c>
      <c r="J19" s="107"/>
      <c r="K19" s="107"/>
      <c r="L19" s="107"/>
    </row>
    <row r="20" spans="2:6" ht="12.75">
      <c r="B20" s="1"/>
      <c r="C20" s="1"/>
      <c r="D20" s="1"/>
      <c r="E20" s="1"/>
      <c r="F20" s="1"/>
    </row>
    <row r="21" spans="2:12" ht="18.75" customHeight="1">
      <c r="B21" s="1"/>
      <c r="C21" s="1"/>
      <c r="D21" s="1"/>
      <c r="E21" s="1"/>
      <c r="F21" s="1"/>
      <c r="I21" s="107" t="s">
        <v>16</v>
      </c>
      <c r="J21" s="107"/>
      <c r="K21" s="107"/>
      <c r="L21" s="107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</sheetData>
  <sheetProtection/>
  <mergeCells count="16">
    <mergeCell ref="B4:C4"/>
    <mergeCell ref="I19:L19"/>
    <mergeCell ref="I21:L21"/>
    <mergeCell ref="F1:L1"/>
    <mergeCell ref="G2:L2"/>
    <mergeCell ref="C6:F8"/>
    <mergeCell ref="G6:L6"/>
    <mergeCell ref="G7:G8"/>
    <mergeCell ref="H7:I7"/>
    <mergeCell ref="J7:J8"/>
    <mergeCell ref="A18:L18"/>
    <mergeCell ref="K7:L7"/>
    <mergeCell ref="C10:F10"/>
    <mergeCell ref="A5:A8"/>
    <mergeCell ref="B5:B8"/>
    <mergeCell ref="C5:L5"/>
  </mergeCells>
  <printOptions/>
  <pageMargins left="0.17" right="0.17" top="0.32" bottom="0.2" header="0.24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zoomScale="120" zoomScaleNormal="120" zoomScalePageLayoutView="0" workbookViewId="0" topLeftCell="B1">
      <selection activeCell="A1" sqref="A1:W52"/>
    </sheetView>
  </sheetViews>
  <sheetFormatPr defaultColWidth="9.140625" defaultRowHeight="12.75"/>
  <cols>
    <col min="1" max="1" width="0.13671875" style="21" hidden="1" customWidth="1"/>
    <col min="2" max="2" width="2.140625" style="21" customWidth="1"/>
    <col min="3" max="3" width="1.421875" style="21" customWidth="1"/>
    <col min="4" max="4" width="5.00390625" style="21" customWidth="1"/>
    <col min="5" max="5" width="4.8515625" style="21" customWidth="1"/>
    <col min="6" max="6" width="8.140625" style="21" customWidth="1"/>
    <col min="7" max="7" width="8.8515625" style="21" customWidth="1"/>
    <col min="8" max="8" width="7.140625" style="21" customWidth="1"/>
    <col min="9" max="9" width="2.421875" style="21" customWidth="1"/>
    <col min="10" max="10" width="9.7109375" style="21" customWidth="1"/>
    <col min="11" max="11" width="9.57421875" style="21" customWidth="1"/>
    <col min="12" max="12" width="9.7109375" style="21" bestFit="1" customWidth="1"/>
    <col min="13" max="13" width="9.28125" style="21" customWidth="1"/>
    <col min="14" max="14" width="8.57421875" style="21" customWidth="1"/>
    <col min="15" max="15" width="8.8515625" style="21" customWidth="1"/>
    <col min="16" max="16" width="7.00390625" style="21" customWidth="1"/>
    <col min="17" max="17" width="5.140625" style="21" customWidth="1"/>
    <col min="18" max="18" width="7.8515625" style="21" customWidth="1"/>
    <col min="19" max="20" width="9.57421875" style="21" customWidth="1"/>
    <col min="21" max="21" width="9.28125" style="21" customWidth="1"/>
    <col min="22" max="22" width="8.140625" style="21" customWidth="1"/>
    <col min="23" max="23" width="7.8515625" style="21" customWidth="1"/>
    <col min="24" max="16384" width="9.140625" style="21" customWidth="1"/>
  </cols>
  <sheetData>
    <row r="1" spans="1:23" s="19" customFormat="1" ht="15" customHeight="1">
      <c r="A1" s="131" t="s">
        <v>98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2:23" s="20" customFormat="1" ht="13.5" customHeight="1">
      <c r="B2" s="133" t="s">
        <v>99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ht="27.75" customHeight="1">
      <c r="A3" s="134"/>
      <c r="B3" s="134"/>
      <c r="C3" s="135"/>
      <c r="D3" s="135"/>
      <c r="E3" s="135"/>
      <c r="F3" s="135"/>
      <c r="G3" s="135"/>
      <c r="H3" s="135"/>
      <c r="I3" s="134" t="s">
        <v>21</v>
      </c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3" ht="8.25" customHeight="1">
      <c r="A4" s="22"/>
      <c r="B4" s="126" t="s">
        <v>0</v>
      </c>
      <c r="C4" s="126"/>
      <c r="D4" s="126" t="s">
        <v>13</v>
      </c>
      <c r="E4" s="126" t="s">
        <v>85</v>
      </c>
      <c r="F4" s="126"/>
      <c r="G4" s="126"/>
      <c r="H4" s="126" t="s">
        <v>22</v>
      </c>
      <c r="I4" s="130"/>
      <c r="J4" s="126" t="s">
        <v>23</v>
      </c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ht="8.25" customHeight="1">
      <c r="A5" s="22"/>
      <c r="B5" s="126"/>
      <c r="C5" s="126"/>
      <c r="D5" s="126"/>
      <c r="E5" s="126"/>
      <c r="F5" s="126"/>
      <c r="G5" s="126"/>
      <c r="H5" s="130"/>
      <c r="I5" s="130"/>
      <c r="J5" s="126" t="s">
        <v>24</v>
      </c>
      <c r="K5" s="126" t="s">
        <v>25</v>
      </c>
      <c r="L5" s="126"/>
      <c r="M5" s="126"/>
      <c r="N5" s="126"/>
      <c r="O5" s="126"/>
      <c r="P5" s="126"/>
      <c r="Q5" s="126"/>
      <c r="R5" s="126"/>
      <c r="S5" s="126" t="s">
        <v>26</v>
      </c>
      <c r="T5" s="126" t="s">
        <v>25</v>
      </c>
      <c r="U5" s="126"/>
      <c r="V5" s="126"/>
      <c r="W5" s="126"/>
    </row>
    <row r="6" spans="1:23" ht="3" customHeight="1">
      <c r="A6" s="22"/>
      <c r="B6" s="126"/>
      <c r="C6" s="126"/>
      <c r="D6" s="126"/>
      <c r="E6" s="126"/>
      <c r="F6" s="126"/>
      <c r="G6" s="126"/>
      <c r="H6" s="130"/>
      <c r="I6" s="130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 t="s">
        <v>27</v>
      </c>
      <c r="U6" s="126" t="s">
        <v>6</v>
      </c>
      <c r="V6" s="126" t="s">
        <v>28</v>
      </c>
      <c r="W6" s="126" t="s">
        <v>3</v>
      </c>
    </row>
    <row r="7" spans="1:23" ht="5.25" customHeight="1">
      <c r="A7" s="22"/>
      <c r="B7" s="126"/>
      <c r="C7" s="126"/>
      <c r="D7" s="126"/>
      <c r="E7" s="126"/>
      <c r="F7" s="126"/>
      <c r="G7" s="126"/>
      <c r="H7" s="130"/>
      <c r="I7" s="130"/>
      <c r="J7" s="126"/>
      <c r="K7" s="126" t="s">
        <v>29</v>
      </c>
      <c r="L7" s="126" t="s">
        <v>25</v>
      </c>
      <c r="M7" s="126"/>
      <c r="N7" s="126" t="s">
        <v>30</v>
      </c>
      <c r="O7" s="126" t="s">
        <v>31</v>
      </c>
      <c r="P7" s="126" t="s">
        <v>32</v>
      </c>
      <c r="Q7" s="126" t="s">
        <v>33</v>
      </c>
      <c r="R7" s="126" t="s">
        <v>34</v>
      </c>
      <c r="S7" s="126"/>
      <c r="T7" s="126"/>
      <c r="U7" s="126"/>
      <c r="V7" s="126"/>
      <c r="W7" s="126"/>
    </row>
    <row r="8" spans="1:23" ht="11.25" customHeight="1">
      <c r="A8" s="22"/>
      <c r="B8" s="126"/>
      <c r="C8" s="126"/>
      <c r="D8" s="126"/>
      <c r="E8" s="126"/>
      <c r="F8" s="126"/>
      <c r="G8" s="126"/>
      <c r="H8" s="130"/>
      <c r="I8" s="130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 t="s">
        <v>35</v>
      </c>
      <c r="V8" s="126"/>
      <c r="W8" s="126"/>
    </row>
    <row r="9" spans="1:23" ht="82.5" customHeight="1">
      <c r="A9" s="22"/>
      <c r="B9" s="126"/>
      <c r="C9" s="126"/>
      <c r="D9" s="126"/>
      <c r="E9" s="126"/>
      <c r="F9" s="126"/>
      <c r="G9" s="126"/>
      <c r="H9" s="130"/>
      <c r="I9" s="130"/>
      <c r="J9" s="126"/>
      <c r="K9" s="126"/>
      <c r="L9" s="23" t="s">
        <v>36</v>
      </c>
      <c r="M9" s="23" t="s">
        <v>37</v>
      </c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3" ht="14.25" customHeight="1">
      <c r="A10" s="22"/>
      <c r="B10" s="126" t="s">
        <v>38</v>
      </c>
      <c r="C10" s="126"/>
      <c r="D10" s="23" t="s">
        <v>39</v>
      </c>
      <c r="E10" s="126" t="s">
        <v>40</v>
      </c>
      <c r="F10" s="126"/>
      <c r="G10" s="126"/>
      <c r="H10" s="126" t="s">
        <v>41</v>
      </c>
      <c r="I10" s="130"/>
      <c r="J10" s="23" t="s">
        <v>42</v>
      </c>
      <c r="K10" s="23" t="s">
        <v>43</v>
      </c>
      <c r="L10" s="23" t="s">
        <v>44</v>
      </c>
      <c r="M10" s="23" t="s">
        <v>45</v>
      </c>
      <c r="N10" s="23" t="s">
        <v>46</v>
      </c>
      <c r="O10" s="23" t="s">
        <v>47</v>
      </c>
      <c r="P10" s="23" t="s">
        <v>48</v>
      </c>
      <c r="Q10" s="23" t="s">
        <v>49</v>
      </c>
      <c r="R10" s="23" t="s">
        <v>50</v>
      </c>
      <c r="S10" s="23" t="s">
        <v>51</v>
      </c>
      <c r="T10" s="23" t="s">
        <v>52</v>
      </c>
      <c r="U10" s="23" t="s">
        <v>53</v>
      </c>
      <c r="V10" s="23" t="s">
        <v>54</v>
      </c>
      <c r="W10" s="24">
        <v>19</v>
      </c>
    </row>
    <row r="11" spans="1:24" ht="15" customHeight="1">
      <c r="A11" s="22"/>
      <c r="B11" s="127" t="s">
        <v>63</v>
      </c>
      <c r="C11" s="127"/>
      <c r="D11" s="128"/>
      <c r="E11" s="129" t="s">
        <v>64</v>
      </c>
      <c r="F11" s="129"/>
      <c r="G11" s="62" t="s">
        <v>55</v>
      </c>
      <c r="H11" s="125">
        <f>J11+S11</f>
        <v>981826.23</v>
      </c>
      <c r="I11" s="115"/>
      <c r="J11" s="88">
        <f>K11+N11+O11+P11+Q11+R11</f>
        <v>51626.23</v>
      </c>
      <c r="K11" s="92">
        <f>L11+M11</f>
        <v>50026.23</v>
      </c>
      <c r="L11" s="92">
        <v>980.91</v>
      </c>
      <c r="M11" s="92">
        <v>49045.32</v>
      </c>
      <c r="N11" s="88">
        <v>1600</v>
      </c>
      <c r="O11" s="88" t="s">
        <v>56</v>
      </c>
      <c r="P11" s="88" t="s">
        <v>56</v>
      </c>
      <c r="Q11" s="88" t="s">
        <v>56</v>
      </c>
      <c r="R11" s="88" t="s">
        <v>56</v>
      </c>
      <c r="S11" s="88">
        <v>930200</v>
      </c>
      <c r="T11" s="88">
        <v>430200</v>
      </c>
      <c r="U11" s="88">
        <v>0</v>
      </c>
      <c r="V11" s="88">
        <v>500000</v>
      </c>
      <c r="W11" s="88">
        <v>0</v>
      </c>
      <c r="X11" s="124"/>
    </row>
    <row r="12" spans="1:24" ht="13.5" customHeight="1">
      <c r="A12" s="22"/>
      <c r="B12" s="127"/>
      <c r="C12" s="127"/>
      <c r="D12" s="128"/>
      <c r="E12" s="129"/>
      <c r="F12" s="129"/>
      <c r="G12" s="62" t="s">
        <v>57</v>
      </c>
      <c r="H12" s="125">
        <f>J12+S12</f>
        <v>0</v>
      </c>
      <c r="I12" s="115"/>
      <c r="J12" s="88">
        <f>K12+N12+O12+P12+Q12+R12</f>
        <v>0</v>
      </c>
      <c r="K12" s="92">
        <f>L12+M12</f>
        <v>0</v>
      </c>
      <c r="L12" s="92">
        <v>0</v>
      </c>
      <c r="M12" s="92" t="s">
        <v>56</v>
      </c>
      <c r="N12" s="88" t="s">
        <v>56</v>
      </c>
      <c r="O12" s="88" t="s">
        <v>56</v>
      </c>
      <c r="P12" s="88" t="s">
        <v>56</v>
      </c>
      <c r="Q12" s="88" t="s">
        <v>56</v>
      </c>
      <c r="R12" s="88" t="s">
        <v>56</v>
      </c>
      <c r="S12" s="88">
        <f>T12+V12+W12</f>
        <v>0</v>
      </c>
      <c r="T12" s="88">
        <v>0</v>
      </c>
      <c r="U12" s="88">
        <v>0</v>
      </c>
      <c r="V12" s="88" t="s">
        <v>56</v>
      </c>
      <c r="W12" s="88">
        <v>0</v>
      </c>
      <c r="X12" s="124"/>
    </row>
    <row r="13" spans="1:24" ht="12" customHeight="1">
      <c r="A13" s="22"/>
      <c r="B13" s="127"/>
      <c r="C13" s="127"/>
      <c r="D13" s="128"/>
      <c r="E13" s="129"/>
      <c r="F13" s="129"/>
      <c r="G13" s="62" t="s">
        <v>58</v>
      </c>
      <c r="H13" s="125">
        <f>J13+S13</f>
        <v>6742.2</v>
      </c>
      <c r="I13" s="115"/>
      <c r="J13" s="88">
        <f>K13+N13+O13+P13+Q13+R13</f>
        <v>6742.2</v>
      </c>
      <c r="K13" s="92">
        <f>L13+M13</f>
        <v>6742.2</v>
      </c>
      <c r="L13" s="92">
        <v>132.2</v>
      </c>
      <c r="M13" s="92">
        <v>6610</v>
      </c>
      <c r="N13" s="88" t="s">
        <v>56</v>
      </c>
      <c r="O13" s="88" t="s">
        <v>56</v>
      </c>
      <c r="P13" s="88" t="s">
        <v>56</v>
      </c>
      <c r="Q13" s="88" t="s">
        <v>56</v>
      </c>
      <c r="R13" s="88" t="s">
        <v>56</v>
      </c>
      <c r="S13" s="88">
        <f>T13+V13+W13</f>
        <v>0</v>
      </c>
      <c r="T13" s="88">
        <v>0</v>
      </c>
      <c r="U13" s="88">
        <v>0</v>
      </c>
      <c r="V13" s="88" t="s">
        <v>56</v>
      </c>
      <c r="W13" s="88">
        <v>0</v>
      </c>
      <c r="X13" s="124"/>
    </row>
    <row r="14" spans="1:23" ht="13.5" customHeight="1">
      <c r="A14" s="22"/>
      <c r="B14" s="127"/>
      <c r="C14" s="127"/>
      <c r="D14" s="128"/>
      <c r="E14" s="129"/>
      <c r="F14" s="129"/>
      <c r="G14" s="62" t="s">
        <v>59</v>
      </c>
      <c r="H14" s="125">
        <f>H11-H12+H13</f>
        <v>988568.4299999999</v>
      </c>
      <c r="I14" s="115"/>
      <c r="J14" s="89">
        <f aca="true" t="shared" si="0" ref="J14:T14">J11-J12+J13</f>
        <v>58368.43</v>
      </c>
      <c r="K14" s="93">
        <f t="shared" si="0"/>
        <v>56768.43</v>
      </c>
      <c r="L14" s="92">
        <f t="shared" si="0"/>
        <v>1113.11</v>
      </c>
      <c r="M14" s="92">
        <f t="shared" si="0"/>
        <v>55655.32</v>
      </c>
      <c r="N14" s="88">
        <f t="shared" si="0"/>
        <v>1600</v>
      </c>
      <c r="O14" s="88">
        <f t="shared" si="0"/>
        <v>0</v>
      </c>
      <c r="P14" s="88">
        <f t="shared" si="0"/>
        <v>0</v>
      </c>
      <c r="Q14" s="88">
        <f t="shared" si="0"/>
        <v>0</v>
      </c>
      <c r="R14" s="88">
        <f t="shared" si="0"/>
        <v>0</v>
      </c>
      <c r="S14" s="89">
        <f t="shared" si="0"/>
        <v>930200</v>
      </c>
      <c r="T14" s="88">
        <f t="shared" si="0"/>
        <v>430200</v>
      </c>
      <c r="U14" s="88">
        <v>0</v>
      </c>
      <c r="V14" s="88">
        <f>V11-V12+V13</f>
        <v>500000</v>
      </c>
      <c r="W14" s="88">
        <v>0</v>
      </c>
    </row>
    <row r="15" spans="1:23" ht="13.5" customHeight="1">
      <c r="A15" s="22"/>
      <c r="B15" s="126"/>
      <c r="C15" s="126"/>
      <c r="D15" s="143" t="s">
        <v>66</v>
      </c>
      <c r="E15" s="110" t="s">
        <v>103</v>
      </c>
      <c r="F15" s="110"/>
      <c r="G15" s="25" t="s">
        <v>55</v>
      </c>
      <c r="H15" s="111">
        <f>J15+S15</f>
        <v>50026.23</v>
      </c>
      <c r="I15" s="115"/>
      <c r="J15" s="75">
        <f>K15+N15+O15+P15+Q15+R15</f>
        <v>50026.23</v>
      </c>
      <c r="K15" s="75">
        <v>50026.23</v>
      </c>
      <c r="L15" s="75">
        <v>980.91</v>
      </c>
      <c r="M15" s="75">
        <v>49045.32</v>
      </c>
      <c r="N15" s="75">
        <v>0</v>
      </c>
      <c r="O15" s="75" t="s">
        <v>56</v>
      </c>
      <c r="P15" s="75" t="s">
        <v>56</v>
      </c>
      <c r="Q15" s="75" t="s">
        <v>56</v>
      </c>
      <c r="R15" s="75" t="s">
        <v>56</v>
      </c>
      <c r="S15" s="75">
        <f>T15+V15+W15</f>
        <v>0</v>
      </c>
      <c r="T15" s="75">
        <v>0</v>
      </c>
      <c r="U15" s="75">
        <v>0</v>
      </c>
      <c r="V15" s="75">
        <v>0</v>
      </c>
      <c r="W15" s="75">
        <v>0</v>
      </c>
    </row>
    <row r="16" spans="1:23" ht="12.75" customHeight="1">
      <c r="A16" s="22"/>
      <c r="B16" s="126"/>
      <c r="C16" s="126"/>
      <c r="D16" s="126"/>
      <c r="E16" s="110"/>
      <c r="F16" s="110"/>
      <c r="G16" s="25" t="s">
        <v>57</v>
      </c>
      <c r="H16" s="111">
        <f>J16+S16</f>
        <v>0</v>
      </c>
      <c r="I16" s="115"/>
      <c r="J16" s="75">
        <f>K16+N16+O16+P16+Q16+R16</f>
        <v>0</v>
      </c>
      <c r="K16" s="75">
        <f>L16+M16</f>
        <v>0</v>
      </c>
      <c r="L16" s="75">
        <v>0</v>
      </c>
      <c r="M16" s="75">
        <v>0</v>
      </c>
      <c r="N16" s="75" t="s">
        <v>56</v>
      </c>
      <c r="O16" s="75" t="s">
        <v>56</v>
      </c>
      <c r="P16" s="75" t="s">
        <v>56</v>
      </c>
      <c r="Q16" s="75" t="s">
        <v>56</v>
      </c>
      <c r="R16" s="75" t="s">
        <v>56</v>
      </c>
      <c r="S16" s="75">
        <f>T16+V16+W16</f>
        <v>0</v>
      </c>
      <c r="T16" s="75">
        <v>0</v>
      </c>
      <c r="U16" s="75">
        <v>0</v>
      </c>
      <c r="V16" s="75" t="s">
        <v>56</v>
      </c>
      <c r="W16" s="75">
        <v>0</v>
      </c>
    </row>
    <row r="17" spans="1:23" ht="13.5" customHeight="1">
      <c r="A17" s="22"/>
      <c r="B17" s="126"/>
      <c r="C17" s="126"/>
      <c r="D17" s="126"/>
      <c r="E17" s="110"/>
      <c r="F17" s="110"/>
      <c r="G17" s="25" t="s">
        <v>58</v>
      </c>
      <c r="H17" s="111">
        <f>J17+S17</f>
        <v>6742.2</v>
      </c>
      <c r="I17" s="115"/>
      <c r="J17" s="75">
        <f>K17+N17+O17+P17+Q17+R17</f>
        <v>6742.2</v>
      </c>
      <c r="K17" s="75">
        <f>L17+M17</f>
        <v>6742.2</v>
      </c>
      <c r="L17" s="75">
        <v>132.2</v>
      </c>
      <c r="M17" s="75">
        <v>6610</v>
      </c>
      <c r="N17" s="75" t="s">
        <v>56</v>
      </c>
      <c r="O17" s="75" t="s">
        <v>56</v>
      </c>
      <c r="P17" s="75" t="s">
        <v>56</v>
      </c>
      <c r="Q17" s="75" t="s">
        <v>56</v>
      </c>
      <c r="R17" s="75" t="s">
        <v>56</v>
      </c>
      <c r="S17" s="75">
        <f>T17+V17+W17</f>
        <v>0</v>
      </c>
      <c r="T17" s="75">
        <v>0</v>
      </c>
      <c r="U17" s="75">
        <v>0</v>
      </c>
      <c r="V17" s="75" t="s">
        <v>56</v>
      </c>
      <c r="W17" s="75">
        <v>0</v>
      </c>
    </row>
    <row r="18" spans="1:23" ht="12.75" customHeight="1">
      <c r="A18" s="22"/>
      <c r="B18" s="126"/>
      <c r="C18" s="126"/>
      <c r="D18" s="126"/>
      <c r="E18" s="110"/>
      <c r="F18" s="110"/>
      <c r="G18" s="25" t="s">
        <v>59</v>
      </c>
      <c r="H18" s="111">
        <f>H15-H16+H17</f>
        <v>56768.43</v>
      </c>
      <c r="I18" s="115"/>
      <c r="J18" s="65">
        <f aca="true" t="shared" si="1" ref="J18:T18">J15-J16+J17</f>
        <v>56768.43</v>
      </c>
      <c r="K18" s="65">
        <f t="shared" si="1"/>
        <v>56768.43</v>
      </c>
      <c r="L18" s="75">
        <f t="shared" si="1"/>
        <v>1113.11</v>
      </c>
      <c r="M18" s="75">
        <f t="shared" si="1"/>
        <v>55655.32</v>
      </c>
      <c r="N18" s="75">
        <f t="shared" si="1"/>
        <v>0</v>
      </c>
      <c r="O18" s="75">
        <f t="shared" si="1"/>
        <v>0</v>
      </c>
      <c r="P18" s="75">
        <f t="shared" si="1"/>
        <v>0</v>
      </c>
      <c r="Q18" s="75">
        <f t="shared" si="1"/>
        <v>0</v>
      </c>
      <c r="R18" s="75">
        <f t="shared" si="1"/>
        <v>0</v>
      </c>
      <c r="S18" s="65">
        <f t="shared" si="1"/>
        <v>0</v>
      </c>
      <c r="T18" s="75">
        <f t="shared" si="1"/>
        <v>0</v>
      </c>
      <c r="U18" s="75">
        <v>0</v>
      </c>
      <c r="V18" s="75">
        <f>V15-V16+V17</f>
        <v>0</v>
      </c>
      <c r="W18" s="75">
        <f>W15-W16+W17</f>
        <v>0</v>
      </c>
    </row>
    <row r="19" spans="1:23" ht="14.25" customHeight="1">
      <c r="A19" s="22"/>
      <c r="B19" s="123" t="s">
        <v>88</v>
      </c>
      <c r="C19" s="123"/>
      <c r="D19" s="116"/>
      <c r="E19" s="117" t="s">
        <v>65</v>
      </c>
      <c r="F19" s="117"/>
      <c r="G19" s="86" t="s">
        <v>55</v>
      </c>
      <c r="H19" s="111">
        <f>J19+S19</f>
        <v>4943177.3100000005</v>
      </c>
      <c r="I19" s="111"/>
      <c r="J19" s="75">
        <f>K19+N19+O19+P19+Q19+R19</f>
        <v>4908177.3100000005</v>
      </c>
      <c r="K19" s="75">
        <f>L19+M19</f>
        <v>1704572.31</v>
      </c>
      <c r="L19" s="75">
        <v>1154946</v>
      </c>
      <c r="M19" s="75">
        <v>549626.31</v>
      </c>
      <c r="N19" s="75">
        <v>0</v>
      </c>
      <c r="O19" s="75">
        <v>3203605</v>
      </c>
      <c r="P19" s="75">
        <v>0</v>
      </c>
      <c r="Q19" s="75">
        <v>0</v>
      </c>
      <c r="R19" s="75">
        <v>0</v>
      </c>
      <c r="S19" s="75">
        <v>35000</v>
      </c>
      <c r="T19" s="75">
        <v>35000</v>
      </c>
      <c r="U19" s="75">
        <v>0</v>
      </c>
      <c r="V19" s="75">
        <v>0</v>
      </c>
      <c r="W19" s="75">
        <v>0</v>
      </c>
    </row>
    <row r="20" spans="1:23" ht="13.5" customHeight="1">
      <c r="A20" s="22"/>
      <c r="B20" s="123"/>
      <c r="C20" s="123"/>
      <c r="D20" s="116"/>
      <c r="E20" s="117"/>
      <c r="F20" s="117"/>
      <c r="G20" s="86" t="s">
        <v>57</v>
      </c>
      <c r="H20" s="111">
        <f>J20+S20</f>
        <v>50900</v>
      </c>
      <c r="I20" s="111"/>
      <c r="J20" s="75">
        <f>K20+N20+O20</f>
        <v>50900</v>
      </c>
      <c r="K20" s="75">
        <f>L20+M20</f>
        <v>42500</v>
      </c>
      <c r="L20" s="75">
        <f>L24+L28+L32+L36+L40</f>
        <v>42500</v>
      </c>
      <c r="M20" s="75">
        <f>M24+M28+M32+M36+M40</f>
        <v>0</v>
      </c>
      <c r="N20" s="75">
        <f>N24+N28+N32+N36+N40</f>
        <v>0</v>
      </c>
      <c r="O20" s="75">
        <f>O24+O28+O32+O36+O40</f>
        <v>8400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</row>
    <row r="21" spans="1:23" ht="12" customHeight="1">
      <c r="A21" s="22"/>
      <c r="B21" s="123"/>
      <c r="C21" s="123"/>
      <c r="D21" s="116"/>
      <c r="E21" s="117"/>
      <c r="F21" s="117"/>
      <c r="G21" s="86" t="s">
        <v>58</v>
      </c>
      <c r="H21" s="111">
        <f>J21+S21</f>
        <v>53602</v>
      </c>
      <c r="I21" s="111"/>
      <c r="J21" s="75">
        <f>K21+N21+O21</f>
        <v>53602</v>
      </c>
      <c r="K21" s="75">
        <f>L21+M21</f>
        <v>23602</v>
      </c>
      <c r="L21" s="75">
        <v>11102</v>
      </c>
      <c r="M21" s="75">
        <v>12500</v>
      </c>
      <c r="N21" s="75">
        <v>0</v>
      </c>
      <c r="O21" s="75">
        <v>30000</v>
      </c>
      <c r="P21" s="75">
        <v>0</v>
      </c>
      <c r="Q21" s="75">
        <v>0</v>
      </c>
      <c r="R21" s="75">
        <v>0</v>
      </c>
      <c r="S21" s="75">
        <f>T21</f>
        <v>0</v>
      </c>
      <c r="T21" s="75">
        <f>T53</f>
        <v>0</v>
      </c>
      <c r="U21" s="75">
        <v>0</v>
      </c>
      <c r="V21" s="75">
        <v>0</v>
      </c>
      <c r="W21" s="75">
        <v>0</v>
      </c>
    </row>
    <row r="22" spans="1:23" ht="12.75" customHeight="1">
      <c r="A22" s="22"/>
      <c r="B22" s="123"/>
      <c r="C22" s="123"/>
      <c r="D22" s="116"/>
      <c r="E22" s="117"/>
      <c r="F22" s="117"/>
      <c r="G22" s="86" t="s">
        <v>59</v>
      </c>
      <c r="H22" s="111">
        <f>H19-H20+H21</f>
        <v>4945879.3100000005</v>
      </c>
      <c r="I22" s="111"/>
      <c r="J22" s="75">
        <f aca="true" t="shared" si="2" ref="J22:O22">J19-J20+J21</f>
        <v>4910879.3100000005</v>
      </c>
      <c r="K22" s="75">
        <f t="shared" si="2"/>
        <v>1685674.31</v>
      </c>
      <c r="L22" s="75">
        <f t="shared" si="2"/>
        <v>1123548</v>
      </c>
      <c r="M22" s="75">
        <f>M19-M20+M21</f>
        <v>562126.31</v>
      </c>
      <c r="N22" s="75">
        <f t="shared" si="2"/>
        <v>0</v>
      </c>
      <c r="O22" s="75">
        <f t="shared" si="2"/>
        <v>3225205</v>
      </c>
      <c r="P22" s="75">
        <v>0</v>
      </c>
      <c r="Q22" s="75">
        <v>0</v>
      </c>
      <c r="R22" s="75">
        <v>0</v>
      </c>
      <c r="S22" s="75">
        <f>S19-S20+S21</f>
        <v>35000</v>
      </c>
      <c r="T22" s="75">
        <f>T19-T20+T21</f>
        <v>35000</v>
      </c>
      <c r="U22" s="75">
        <f>U19-U20+U21</f>
        <v>0</v>
      </c>
      <c r="V22" s="75">
        <v>0</v>
      </c>
      <c r="W22" s="75">
        <v>0</v>
      </c>
    </row>
    <row r="23" spans="1:23" ht="13.5" customHeight="1">
      <c r="A23" s="22"/>
      <c r="B23" s="109"/>
      <c r="C23" s="109"/>
      <c r="D23" s="112" t="s">
        <v>93</v>
      </c>
      <c r="E23" s="110" t="s">
        <v>96</v>
      </c>
      <c r="F23" s="110"/>
      <c r="G23" s="86" t="s">
        <v>55</v>
      </c>
      <c r="H23" s="111">
        <f>J23+S23</f>
        <v>278600</v>
      </c>
      <c r="I23" s="115"/>
      <c r="J23" s="75">
        <f>K23+N23+O23+P23+Q23+R23</f>
        <v>278600</v>
      </c>
      <c r="K23" s="75">
        <f>L23+M23</f>
        <v>0</v>
      </c>
      <c r="L23" s="75">
        <v>0</v>
      </c>
      <c r="M23" s="75">
        <v>0</v>
      </c>
      <c r="N23" s="75">
        <v>0</v>
      </c>
      <c r="O23" s="75">
        <v>278600</v>
      </c>
      <c r="P23" s="75" t="s">
        <v>56</v>
      </c>
      <c r="Q23" s="75" t="s">
        <v>56</v>
      </c>
      <c r="R23" s="75" t="s">
        <v>56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</row>
    <row r="24" spans="1:23" ht="13.5" customHeight="1">
      <c r="A24" s="22"/>
      <c r="B24" s="109"/>
      <c r="C24" s="109"/>
      <c r="D24" s="113"/>
      <c r="E24" s="110"/>
      <c r="F24" s="110"/>
      <c r="G24" s="86" t="s">
        <v>57</v>
      </c>
      <c r="H24" s="111">
        <f>J24+S24</f>
        <v>0</v>
      </c>
      <c r="I24" s="115"/>
      <c r="J24" s="75">
        <f>K24+N24+O24+P24+Q24+R24</f>
        <v>0</v>
      </c>
      <c r="K24" s="75">
        <f>L24+M24</f>
        <v>0</v>
      </c>
      <c r="L24" s="75" t="s">
        <v>56</v>
      </c>
      <c r="M24" s="75" t="s">
        <v>56</v>
      </c>
      <c r="N24" s="75" t="s">
        <v>56</v>
      </c>
      <c r="O24" s="75">
        <v>0</v>
      </c>
      <c r="P24" s="75" t="s">
        <v>56</v>
      </c>
      <c r="Q24" s="75" t="s">
        <v>56</v>
      </c>
      <c r="R24" s="75" t="s">
        <v>56</v>
      </c>
      <c r="S24" s="75">
        <f>T24+V24+W24</f>
        <v>0</v>
      </c>
      <c r="T24" s="75">
        <v>0</v>
      </c>
      <c r="U24" s="75">
        <v>0</v>
      </c>
      <c r="V24" s="75" t="s">
        <v>56</v>
      </c>
      <c r="W24" s="75">
        <v>0</v>
      </c>
    </row>
    <row r="25" spans="1:23" ht="12.75" customHeight="1">
      <c r="A25" s="22"/>
      <c r="B25" s="109"/>
      <c r="C25" s="109"/>
      <c r="D25" s="113"/>
      <c r="E25" s="110"/>
      <c r="F25" s="110"/>
      <c r="G25" s="86" t="s">
        <v>58</v>
      </c>
      <c r="H25" s="111">
        <f>J25+S25</f>
        <v>30000</v>
      </c>
      <c r="I25" s="115"/>
      <c r="J25" s="75">
        <f>K25+N25+O25+P25+Q25+R25</f>
        <v>30000</v>
      </c>
      <c r="K25" s="75">
        <f>L25+M25</f>
        <v>0</v>
      </c>
      <c r="L25" s="75" t="s">
        <v>56</v>
      </c>
      <c r="M25" s="75">
        <v>0</v>
      </c>
      <c r="N25" s="75" t="s">
        <v>56</v>
      </c>
      <c r="O25" s="75">
        <v>30000</v>
      </c>
      <c r="P25" s="75" t="s">
        <v>56</v>
      </c>
      <c r="Q25" s="75" t="s">
        <v>56</v>
      </c>
      <c r="R25" s="75" t="s">
        <v>56</v>
      </c>
      <c r="S25" s="75">
        <f>T25+V25+W25</f>
        <v>0</v>
      </c>
      <c r="T25" s="75">
        <v>0</v>
      </c>
      <c r="U25" s="75">
        <v>0</v>
      </c>
      <c r="V25" s="75" t="s">
        <v>56</v>
      </c>
      <c r="W25" s="75">
        <v>0</v>
      </c>
    </row>
    <row r="26" spans="1:23" ht="27" customHeight="1">
      <c r="A26" s="22"/>
      <c r="B26" s="109"/>
      <c r="C26" s="109"/>
      <c r="D26" s="114"/>
      <c r="E26" s="110"/>
      <c r="F26" s="110"/>
      <c r="G26" s="86" t="s">
        <v>59</v>
      </c>
      <c r="H26" s="111">
        <f>H23-H24+H25</f>
        <v>308600</v>
      </c>
      <c r="I26" s="115"/>
      <c r="J26" s="65">
        <f aca="true" t="shared" si="3" ref="J26:T26">J23-J24+J25</f>
        <v>308600</v>
      </c>
      <c r="K26" s="65">
        <f t="shared" si="3"/>
        <v>0</v>
      </c>
      <c r="L26" s="75">
        <f t="shared" si="3"/>
        <v>0</v>
      </c>
      <c r="M26" s="75">
        <f t="shared" si="3"/>
        <v>0</v>
      </c>
      <c r="N26" s="75">
        <f t="shared" si="3"/>
        <v>0</v>
      </c>
      <c r="O26" s="75">
        <f t="shared" si="3"/>
        <v>308600</v>
      </c>
      <c r="P26" s="75">
        <f t="shared" si="3"/>
        <v>0</v>
      </c>
      <c r="Q26" s="75">
        <f t="shared" si="3"/>
        <v>0</v>
      </c>
      <c r="R26" s="75">
        <f t="shared" si="3"/>
        <v>0</v>
      </c>
      <c r="S26" s="65">
        <f t="shared" si="3"/>
        <v>0</v>
      </c>
      <c r="T26" s="75">
        <f t="shared" si="3"/>
        <v>0</v>
      </c>
      <c r="U26" s="75">
        <v>0</v>
      </c>
      <c r="V26" s="75">
        <f>V23-V24+V25</f>
        <v>0</v>
      </c>
      <c r="W26" s="75">
        <f>W23-W24+W25</f>
        <v>0</v>
      </c>
    </row>
    <row r="27" spans="1:23" ht="18" customHeight="1">
      <c r="A27" s="22"/>
      <c r="B27" s="109"/>
      <c r="C27" s="109"/>
      <c r="D27" s="112" t="s">
        <v>94</v>
      </c>
      <c r="E27" s="110" t="s">
        <v>97</v>
      </c>
      <c r="F27" s="110"/>
      <c r="G27" s="86" t="s">
        <v>55</v>
      </c>
      <c r="H27" s="111">
        <f>J27+S27</f>
        <v>206200</v>
      </c>
      <c r="I27" s="111"/>
      <c r="J27" s="75">
        <f>K27+N27+O27+P27+Q27+R27</f>
        <v>206200</v>
      </c>
      <c r="K27" s="75">
        <f>L27+M27</f>
        <v>0</v>
      </c>
      <c r="L27" s="75">
        <v>0</v>
      </c>
      <c r="M27" s="75">
        <v>0</v>
      </c>
      <c r="N27" s="75" t="s">
        <v>56</v>
      </c>
      <c r="O27" s="75">
        <v>206200</v>
      </c>
      <c r="P27" s="75" t="s">
        <v>56</v>
      </c>
      <c r="Q27" s="75" t="s">
        <v>56</v>
      </c>
      <c r="R27" s="75" t="s">
        <v>56</v>
      </c>
      <c r="S27" s="75">
        <f>T27+V27+W27</f>
        <v>0</v>
      </c>
      <c r="T27" s="75" t="s">
        <v>56</v>
      </c>
      <c r="U27" s="75">
        <v>0</v>
      </c>
      <c r="V27" s="75" t="s">
        <v>56</v>
      </c>
      <c r="W27" s="75">
        <v>0</v>
      </c>
    </row>
    <row r="28" spans="1:23" ht="15.75" customHeight="1">
      <c r="A28" s="22"/>
      <c r="B28" s="109"/>
      <c r="C28" s="109"/>
      <c r="D28" s="113"/>
      <c r="E28" s="110"/>
      <c r="F28" s="110"/>
      <c r="G28" s="86" t="s">
        <v>57</v>
      </c>
      <c r="H28" s="111">
        <f>J28+S28</f>
        <v>8400</v>
      </c>
      <c r="I28" s="111"/>
      <c r="J28" s="75">
        <f>K28+N28+O28+P28+Q28+R28</f>
        <v>8400</v>
      </c>
      <c r="K28" s="75">
        <f>L28+M28</f>
        <v>0</v>
      </c>
      <c r="L28" s="75" t="s">
        <v>56</v>
      </c>
      <c r="M28" s="75" t="s">
        <v>56</v>
      </c>
      <c r="N28" s="75" t="s">
        <v>56</v>
      </c>
      <c r="O28" s="75">
        <v>8400</v>
      </c>
      <c r="P28" s="75" t="s">
        <v>56</v>
      </c>
      <c r="Q28" s="75" t="s">
        <v>56</v>
      </c>
      <c r="R28" s="75" t="s">
        <v>56</v>
      </c>
      <c r="S28" s="75">
        <f>T28+V28+W28</f>
        <v>0</v>
      </c>
      <c r="T28" s="75" t="s">
        <v>56</v>
      </c>
      <c r="U28" s="75">
        <v>0</v>
      </c>
      <c r="V28" s="75" t="s">
        <v>56</v>
      </c>
      <c r="W28" s="75">
        <v>0</v>
      </c>
    </row>
    <row r="29" spans="1:23" ht="12.75" customHeight="1">
      <c r="A29" s="22"/>
      <c r="B29" s="109"/>
      <c r="C29" s="109"/>
      <c r="D29" s="113"/>
      <c r="E29" s="110"/>
      <c r="F29" s="110"/>
      <c r="G29" s="86" t="s">
        <v>58</v>
      </c>
      <c r="H29" s="111">
        <f>J29+S29</f>
        <v>0</v>
      </c>
      <c r="I29" s="111"/>
      <c r="J29" s="75">
        <f>K29+N29+O29+P29+Q29+R29</f>
        <v>0</v>
      </c>
      <c r="K29" s="75">
        <f>L29+M29</f>
        <v>0</v>
      </c>
      <c r="L29" s="75">
        <v>0</v>
      </c>
      <c r="M29" s="75" t="s">
        <v>56</v>
      </c>
      <c r="N29" s="75" t="s">
        <v>56</v>
      </c>
      <c r="O29" s="75">
        <v>0</v>
      </c>
      <c r="P29" s="75" t="s">
        <v>56</v>
      </c>
      <c r="Q29" s="75" t="s">
        <v>56</v>
      </c>
      <c r="R29" s="75" t="s">
        <v>56</v>
      </c>
      <c r="S29" s="75">
        <f>T29+V29+W29</f>
        <v>0</v>
      </c>
      <c r="T29" s="75" t="s">
        <v>56</v>
      </c>
      <c r="U29" s="75">
        <v>0</v>
      </c>
      <c r="V29" s="75" t="s">
        <v>56</v>
      </c>
      <c r="W29" s="75">
        <v>0</v>
      </c>
    </row>
    <row r="30" spans="1:23" ht="14.25" customHeight="1">
      <c r="A30" s="22"/>
      <c r="B30" s="109"/>
      <c r="C30" s="109"/>
      <c r="D30" s="114"/>
      <c r="E30" s="110"/>
      <c r="F30" s="110"/>
      <c r="G30" s="86" t="s">
        <v>59</v>
      </c>
      <c r="H30" s="111">
        <f>H27-H28+H29</f>
        <v>197800</v>
      </c>
      <c r="I30" s="111"/>
      <c r="J30" s="75">
        <f>J27-J28+J29</f>
        <v>197800</v>
      </c>
      <c r="K30" s="75">
        <f>K27-K28+K29</f>
        <v>0</v>
      </c>
      <c r="L30" s="75">
        <f aca="true" t="shared" si="4" ref="L30:W30">L27-L28+L29</f>
        <v>0</v>
      </c>
      <c r="M30" s="75">
        <f t="shared" si="4"/>
        <v>0</v>
      </c>
      <c r="N30" s="75">
        <f t="shared" si="4"/>
        <v>0</v>
      </c>
      <c r="O30" s="75">
        <f t="shared" si="4"/>
        <v>197800</v>
      </c>
      <c r="P30" s="75">
        <f t="shared" si="4"/>
        <v>0</v>
      </c>
      <c r="Q30" s="75">
        <f t="shared" si="4"/>
        <v>0</v>
      </c>
      <c r="R30" s="75">
        <f t="shared" si="4"/>
        <v>0</v>
      </c>
      <c r="S30" s="75">
        <f t="shared" si="4"/>
        <v>0</v>
      </c>
      <c r="T30" s="75">
        <f t="shared" si="4"/>
        <v>0</v>
      </c>
      <c r="U30" s="75">
        <f t="shared" si="4"/>
        <v>0</v>
      </c>
      <c r="V30" s="75">
        <f t="shared" si="4"/>
        <v>0</v>
      </c>
      <c r="W30" s="75">
        <f t="shared" si="4"/>
        <v>0</v>
      </c>
    </row>
    <row r="31" spans="1:23" ht="15" customHeight="1">
      <c r="A31" s="22"/>
      <c r="B31" s="109"/>
      <c r="C31" s="109"/>
      <c r="D31" s="109" t="s">
        <v>91</v>
      </c>
      <c r="E31" s="110" t="s">
        <v>92</v>
      </c>
      <c r="F31" s="110"/>
      <c r="G31" s="86" t="s">
        <v>55</v>
      </c>
      <c r="H31" s="111">
        <f>J31+S31</f>
        <v>941841.31</v>
      </c>
      <c r="I31" s="111"/>
      <c r="J31" s="75">
        <f>K31+N31+O31+P31+Q31+R31</f>
        <v>906841.31</v>
      </c>
      <c r="K31" s="75">
        <v>906841.31</v>
      </c>
      <c r="L31" s="75">
        <v>773275</v>
      </c>
      <c r="M31" s="75">
        <v>133566.31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35000</v>
      </c>
      <c r="T31" s="75">
        <v>35000</v>
      </c>
      <c r="U31" s="75">
        <v>0</v>
      </c>
      <c r="V31" s="75">
        <v>0</v>
      </c>
      <c r="W31" s="75">
        <v>0</v>
      </c>
    </row>
    <row r="32" spans="1:23" ht="15" customHeight="1">
      <c r="A32" s="22"/>
      <c r="B32" s="109"/>
      <c r="C32" s="109"/>
      <c r="D32" s="109"/>
      <c r="E32" s="110"/>
      <c r="F32" s="110"/>
      <c r="G32" s="86" t="s">
        <v>57</v>
      </c>
      <c r="H32" s="111">
        <f>J32+S32</f>
        <v>42500</v>
      </c>
      <c r="I32" s="111"/>
      <c r="J32" s="75">
        <f>K32</f>
        <v>42500</v>
      </c>
      <c r="K32" s="75">
        <f>L32+M32</f>
        <v>42500</v>
      </c>
      <c r="L32" s="75">
        <v>42500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</row>
    <row r="33" spans="1:23" ht="15" customHeight="1">
      <c r="A33" s="22"/>
      <c r="B33" s="109"/>
      <c r="C33" s="109"/>
      <c r="D33" s="109"/>
      <c r="E33" s="110"/>
      <c r="F33" s="110"/>
      <c r="G33" s="86" t="s">
        <v>58</v>
      </c>
      <c r="H33" s="111">
        <f>J33+S33</f>
        <v>5000</v>
      </c>
      <c r="I33" s="111"/>
      <c r="J33" s="75">
        <f>K33+N33+O33+P33+Q33+R33</f>
        <v>5000</v>
      </c>
      <c r="K33" s="75">
        <f>L33+M33</f>
        <v>5000</v>
      </c>
      <c r="L33" s="75">
        <v>0</v>
      </c>
      <c r="M33" s="75">
        <v>5000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</row>
    <row r="34" spans="1:23" ht="15" customHeight="1">
      <c r="A34" s="22"/>
      <c r="B34" s="109"/>
      <c r="C34" s="109"/>
      <c r="D34" s="109"/>
      <c r="E34" s="110"/>
      <c r="F34" s="110"/>
      <c r="G34" s="86" t="s">
        <v>59</v>
      </c>
      <c r="H34" s="111">
        <f>H31-H32+H33</f>
        <v>904341.31</v>
      </c>
      <c r="I34" s="111"/>
      <c r="J34" s="75">
        <f aca="true" t="shared" si="5" ref="J34:O34">J31-J32+J33</f>
        <v>869341.31</v>
      </c>
      <c r="K34" s="75">
        <f t="shared" si="5"/>
        <v>869341.31</v>
      </c>
      <c r="L34" s="75">
        <f t="shared" si="5"/>
        <v>730775</v>
      </c>
      <c r="M34" s="75">
        <f t="shared" si="5"/>
        <v>138566.31</v>
      </c>
      <c r="N34" s="75">
        <f t="shared" si="5"/>
        <v>0</v>
      </c>
      <c r="O34" s="75">
        <f t="shared" si="5"/>
        <v>0</v>
      </c>
      <c r="P34" s="75">
        <v>0</v>
      </c>
      <c r="Q34" s="75">
        <v>0</v>
      </c>
      <c r="R34" s="75">
        <v>0</v>
      </c>
      <c r="S34" s="75">
        <f>S31-S32+S33</f>
        <v>35000</v>
      </c>
      <c r="T34" s="75">
        <f>T31-T32+T33</f>
        <v>35000</v>
      </c>
      <c r="U34" s="75">
        <v>0</v>
      </c>
      <c r="V34" s="75">
        <v>0</v>
      </c>
      <c r="W34" s="75">
        <v>0</v>
      </c>
    </row>
    <row r="35" spans="1:23" ht="16.5" customHeight="1">
      <c r="A35" s="22"/>
      <c r="B35" s="109"/>
      <c r="C35" s="109"/>
      <c r="D35" s="109" t="s">
        <v>90</v>
      </c>
      <c r="E35" s="110" t="s">
        <v>82</v>
      </c>
      <c r="F35" s="110"/>
      <c r="G35" s="86" t="s">
        <v>55</v>
      </c>
      <c r="H35" s="111">
        <f>J35+S35</f>
        <v>319308</v>
      </c>
      <c r="I35" s="111"/>
      <c r="J35" s="75">
        <f>K35+N35+O35+P35+Q35+R35</f>
        <v>319308</v>
      </c>
      <c r="K35" s="75">
        <v>319308</v>
      </c>
      <c r="L35" s="75">
        <v>184365</v>
      </c>
      <c r="M35" s="75">
        <v>134943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</row>
    <row r="36" spans="1:23" ht="16.5" customHeight="1">
      <c r="A36" s="22"/>
      <c r="B36" s="109"/>
      <c r="C36" s="109"/>
      <c r="D36" s="109"/>
      <c r="E36" s="110"/>
      <c r="F36" s="110"/>
      <c r="G36" s="86" t="s">
        <v>57</v>
      </c>
      <c r="H36" s="111">
        <f>J36+S36</f>
        <v>0</v>
      </c>
      <c r="I36" s="111"/>
      <c r="J36" s="75">
        <f>K36</f>
        <v>0</v>
      </c>
      <c r="K36" s="75">
        <f>L36+M36</f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</row>
    <row r="37" spans="1:23" ht="16.5" customHeight="1">
      <c r="A37" s="22"/>
      <c r="B37" s="109"/>
      <c r="C37" s="109"/>
      <c r="D37" s="109"/>
      <c r="E37" s="110"/>
      <c r="F37" s="110"/>
      <c r="G37" s="86" t="s">
        <v>58</v>
      </c>
      <c r="H37" s="111">
        <f>J37+S37</f>
        <v>11102</v>
      </c>
      <c r="I37" s="111"/>
      <c r="J37" s="75">
        <f>K37+N37+O37+P37+Q37+R37</f>
        <v>11102</v>
      </c>
      <c r="K37" s="75">
        <f>L37+M37</f>
        <v>11102</v>
      </c>
      <c r="L37" s="75">
        <v>11102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</row>
    <row r="38" spans="1:23" ht="16.5" customHeight="1">
      <c r="A38" s="22"/>
      <c r="B38" s="109"/>
      <c r="C38" s="109"/>
      <c r="D38" s="109"/>
      <c r="E38" s="110"/>
      <c r="F38" s="110"/>
      <c r="G38" s="86" t="s">
        <v>59</v>
      </c>
      <c r="H38" s="111">
        <f>H35-H36+H37</f>
        <v>330410</v>
      </c>
      <c r="I38" s="111"/>
      <c r="J38" s="75">
        <f aca="true" t="shared" si="6" ref="J38:O38">J35-J36+J37</f>
        <v>330410</v>
      </c>
      <c r="K38" s="75">
        <f t="shared" si="6"/>
        <v>330410</v>
      </c>
      <c r="L38" s="75">
        <f t="shared" si="6"/>
        <v>195467</v>
      </c>
      <c r="M38" s="75">
        <f t="shared" si="6"/>
        <v>134943</v>
      </c>
      <c r="N38" s="75">
        <f t="shared" si="6"/>
        <v>0</v>
      </c>
      <c r="O38" s="75">
        <f t="shared" si="6"/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</row>
    <row r="39" spans="1:23" s="87" customFormat="1" ht="16.5" customHeight="1">
      <c r="A39" s="85"/>
      <c r="B39" s="109"/>
      <c r="C39" s="109"/>
      <c r="D39" s="109" t="s">
        <v>95</v>
      </c>
      <c r="E39" s="142" t="s">
        <v>103</v>
      </c>
      <c r="F39" s="110"/>
      <c r="G39" s="86" t="s">
        <v>55</v>
      </c>
      <c r="H39" s="111">
        <f>J39+S39</f>
        <v>179500</v>
      </c>
      <c r="I39" s="111"/>
      <c r="J39" s="75">
        <f>K39+N39+O39+P39+Q39+R39</f>
        <v>179500</v>
      </c>
      <c r="K39" s="75">
        <v>15000</v>
      </c>
      <c r="L39" s="75">
        <v>0</v>
      </c>
      <c r="M39" s="75">
        <v>15000</v>
      </c>
      <c r="N39" s="75">
        <v>0</v>
      </c>
      <c r="O39" s="75">
        <v>164500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</row>
    <row r="40" spans="1:23" s="87" customFormat="1" ht="16.5" customHeight="1">
      <c r="A40" s="85"/>
      <c r="B40" s="109"/>
      <c r="C40" s="109"/>
      <c r="D40" s="109"/>
      <c r="E40" s="110"/>
      <c r="F40" s="110"/>
      <c r="G40" s="86" t="s">
        <v>57</v>
      </c>
      <c r="H40" s="111">
        <f>J40+S40</f>
        <v>0</v>
      </c>
      <c r="I40" s="111"/>
      <c r="J40" s="75">
        <f>K40</f>
        <v>0</v>
      </c>
      <c r="K40" s="75">
        <f>L40+M40</f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</row>
    <row r="41" spans="1:23" s="87" customFormat="1" ht="16.5" customHeight="1">
      <c r="A41" s="85"/>
      <c r="B41" s="109"/>
      <c r="C41" s="109"/>
      <c r="D41" s="109"/>
      <c r="E41" s="110"/>
      <c r="F41" s="110"/>
      <c r="G41" s="86" t="s">
        <v>58</v>
      </c>
      <c r="H41" s="111">
        <f>J41+S41</f>
        <v>7500</v>
      </c>
      <c r="I41" s="111"/>
      <c r="J41" s="75">
        <f>K41+N41+O41+P41+Q41+R41</f>
        <v>7500</v>
      </c>
      <c r="K41" s="75">
        <f>L41+M41</f>
        <v>7500</v>
      </c>
      <c r="L41" s="75">
        <v>0</v>
      </c>
      <c r="M41" s="75">
        <v>7500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</row>
    <row r="42" spans="1:23" s="87" customFormat="1" ht="16.5" customHeight="1">
      <c r="A42" s="85"/>
      <c r="B42" s="109"/>
      <c r="C42" s="109"/>
      <c r="D42" s="109"/>
      <c r="E42" s="110"/>
      <c r="F42" s="110"/>
      <c r="G42" s="86" t="s">
        <v>59</v>
      </c>
      <c r="H42" s="111">
        <f>H39-H40+H41</f>
        <v>187000</v>
      </c>
      <c r="I42" s="111"/>
      <c r="J42" s="75">
        <f aca="true" t="shared" si="7" ref="J42:O42">J39-J40+J41</f>
        <v>187000</v>
      </c>
      <c r="K42" s="75">
        <f t="shared" si="7"/>
        <v>22500</v>
      </c>
      <c r="L42" s="75">
        <f t="shared" si="7"/>
        <v>0</v>
      </c>
      <c r="M42" s="75">
        <f t="shared" si="7"/>
        <v>22500</v>
      </c>
      <c r="N42" s="75">
        <f t="shared" si="7"/>
        <v>0</v>
      </c>
      <c r="O42" s="75">
        <f t="shared" si="7"/>
        <v>164500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</row>
    <row r="43" spans="1:23" ht="19.5" customHeight="1">
      <c r="A43" s="22"/>
      <c r="B43" s="116" t="s">
        <v>60</v>
      </c>
      <c r="C43" s="116"/>
      <c r="D43" s="116"/>
      <c r="E43" s="116"/>
      <c r="F43" s="116"/>
      <c r="G43" s="90" t="s">
        <v>55</v>
      </c>
      <c r="H43" s="121">
        <f>J43+S43</f>
        <v>45500342.25</v>
      </c>
      <c r="I43" s="121"/>
      <c r="J43" s="76">
        <f>K43+N43+O43+P43+R43</f>
        <v>29851732.090000004</v>
      </c>
      <c r="K43" s="76">
        <f>L43+M43</f>
        <v>23726226.450000003</v>
      </c>
      <c r="L43" s="76">
        <v>15260430.57</v>
      </c>
      <c r="M43" s="76">
        <v>8465795.88</v>
      </c>
      <c r="N43" s="76">
        <v>950790</v>
      </c>
      <c r="O43" s="76">
        <v>4089069</v>
      </c>
      <c r="P43" s="76">
        <v>94825.64</v>
      </c>
      <c r="Q43" s="76" t="s">
        <v>56</v>
      </c>
      <c r="R43" s="76">
        <v>990821</v>
      </c>
      <c r="S43" s="76">
        <v>15648610.16</v>
      </c>
      <c r="T43" s="76">
        <v>15120747.16</v>
      </c>
      <c r="U43" s="76">
        <v>9375973.88</v>
      </c>
      <c r="V43" s="76" t="s">
        <v>61</v>
      </c>
      <c r="W43" s="76">
        <v>27863</v>
      </c>
    </row>
    <row r="44" spans="1:23" ht="18.75" customHeight="1">
      <c r="A44" s="22"/>
      <c r="B44" s="116"/>
      <c r="C44" s="116"/>
      <c r="D44" s="116"/>
      <c r="E44" s="116"/>
      <c r="F44" s="116"/>
      <c r="G44" s="90" t="s">
        <v>57</v>
      </c>
      <c r="H44" s="121">
        <f>J44+S44</f>
        <v>50900</v>
      </c>
      <c r="I44" s="121"/>
      <c r="J44" s="76">
        <f>K44+N44+O44+P44+Q44+R44</f>
        <v>50900</v>
      </c>
      <c r="K44" s="76">
        <f>L44+M44</f>
        <v>42500</v>
      </c>
      <c r="L44" s="76">
        <f>L20+L12</f>
        <v>42500</v>
      </c>
      <c r="M44" s="76">
        <f>M20+M12</f>
        <v>0</v>
      </c>
      <c r="N44" s="76" t="s">
        <v>56</v>
      </c>
      <c r="O44" s="76">
        <f>O20</f>
        <v>8400</v>
      </c>
      <c r="P44" s="76" t="s">
        <v>56</v>
      </c>
      <c r="Q44" s="76" t="s">
        <v>56</v>
      </c>
      <c r="R44" s="76" t="s">
        <v>56</v>
      </c>
      <c r="S44" s="76">
        <f>T44+V44+W44</f>
        <v>0</v>
      </c>
      <c r="T44" s="76">
        <v>0</v>
      </c>
      <c r="U44" s="76">
        <v>0</v>
      </c>
      <c r="V44" s="76" t="s">
        <v>56</v>
      </c>
      <c r="W44" s="75">
        <v>0</v>
      </c>
    </row>
    <row r="45" spans="1:23" ht="18" customHeight="1">
      <c r="A45" s="22"/>
      <c r="B45" s="116"/>
      <c r="C45" s="116"/>
      <c r="D45" s="116"/>
      <c r="E45" s="116"/>
      <c r="F45" s="116"/>
      <c r="G45" s="90" t="s">
        <v>58</v>
      </c>
      <c r="H45" s="121">
        <f>J45+S45</f>
        <v>60344.2</v>
      </c>
      <c r="I45" s="121"/>
      <c r="J45" s="76">
        <f>K45+N45+O45+P45+Q45+R45</f>
        <v>60344.2</v>
      </c>
      <c r="K45" s="76">
        <f>K13+K21</f>
        <v>30344.2</v>
      </c>
      <c r="L45" s="76">
        <f>L21+L13</f>
        <v>11234.2</v>
      </c>
      <c r="M45" s="76">
        <f>M21+M13</f>
        <v>19110</v>
      </c>
      <c r="N45" s="76">
        <v>0</v>
      </c>
      <c r="O45" s="76">
        <f>O21</f>
        <v>30000</v>
      </c>
      <c r="P45" s="76">
        <v>0</v>
      </c>
      <c r="Q45" s="76" t="s">
        <v>56</v>
      </c>
      <c r="R45" s="76">
        <v>0</v>
      </c>
      <c r="S45" s="76">
        <f>T45+V45+W45</f>
        <v>0</v>
      </c>
      <c r="T45" s="76">
        <v>0</v>
      </c>
      <c r="U45" s="76">
        <v>0</v>
      </c>
      <c r="V45" s="76" t="s">
        <v>56</v>
      </c>
      <c r="W45" s="75">
        <v>0</v>
      </c>
    </row>
    <row r="46" spans="1:23" s="27" customFormat="1" ht="19.5" customHeight="1">
      <c r="A46" s="26"/>
      <c r="B46" s="116"/>
      <c r="C46" s="116"/>
      <c r="D46" s="116"/>
      <c r="E46" s="116"/>
      <c r="F46" s="116"/>
      <c r="G46" s="91" t="s">
        <v>59</v>
      </c>
      <c r="H46" s="121">
        <f>H43-H44+H45</f>
        <v>45509786.45</v>
      </c>
      <c r="I46" s="121"/>
      <c r="J46" s="76">
        <f>J43-J44+J45</f>
        <v>29861176.290000003</v>
      </c>
      <c r="K46" s="76">
        <f>K43-K44+K45</f>
        <v>23714070.650000002</v>
      </c>
      <c r="L46" s="76">
        <f aca="true" t="shared" si="8" ref="L46:W46">L43-L44+L45</f>
        <v>15229164.77</v>
      </c>
      <c r="M46" s="76">
        <f t="shared" si="8"/>
        <v>8484905.88</v>
      </c>
      <c r="N46" s="76">
        <f t="shared" si="8"/>
        <v>950790</v>
      </c>
      <c r="O46" s="76">
        <f>O43-O44+O45</f>
        <v>4110669</v>
      </c>
      <c r="P46" s="76">
        <f t="shared" si="8"/>
        <v>94825.64</v>
      </c>
      <c r="Q46" s="76">
        <f t="shared" si="8"/>
        <v>0</v>
      </c>
      <c r="R46" s="76">
        <f t="shared" si="8"/>
        <v>990821</v>
      </c>
      <c r="S46" s="76">
        <f>S43-S44+S45</f>
        <v>15648610.16</v>
      </c>
      <c r="T46" s="76">
        <f>T43-T44+T45</f>
        <v>15120747.16</v>
      </c>
      <c r="U46" s="76">
        <f t="shared" si="8"/>
        <v>9375973.88</v>
      </c>
      <c r="V46" s="76">
        <f t="shared" si="8"/>
        <v>500000</v>
      </c>
      <c r="W46" s="76">
        <f t="shared" si="8"/>
        <v>27863</v>
      </c>
    </row>
    <row r="47" spans="1:23" s="27" customFormat="1" ht="14.25" customHeight="1">
      <c r="A47" s="26"/>
      <c r="B47" s="122" t="s">
        <v>62</v>
      </c>
      <c r="C47" s="122"/>
      <c r="D47" s="122"/>
      <c r="E47" s="122"/>
      <c r="F47" s="122"/>
      <c r="G47" s="122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</row>
    <row r="48" spans="1:23" s="27" customFormat="1" ht="12.75" customHeight="1">
      <c r="A48" s="26"/>
      <c r="B48" s="118" t="s">
        <v>86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</row>
    <row r="49" spans="1:23" s="27" customFormat="1" ht="115.5" customHeight="1">
      <c r="A49" s="26"/>
      <c r="B49" s="119" t="s">
        <v>104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</row>
    <row r="50" spans="20:22" ht="24" customHeight="1">
      <c r="T50" s="120" t="s">
        <v>15</v>
      </c>
      <c r="U50" s="120"/>
      <c r="V50" s="120"/>
    </row>
    <row r="51" spans="20:22" ht="11.25" customHeight="1">
      <c r="T51" s="1"/>
      <c r="U51" s="1"/>
      <c r="V51"/>
    </row>
    <row r="52" spans="17:22" ht="19.5" customHeight="1">
      <c r="Q52" s="63"/>
      <c r="T52" s="120" t="s">
        <v>16</v>
      </c>
      <c r="U52" s="120"/>
      <c r="V52" s="120"/>
    </row>
  </sheetData>
  <sheetProtection/>
  <mergeCells count="97">
    <mergeCell ref="I3:W3"/>
    <mergeCell ref="B39:C42"/>
    <mergeCell ref="D39:D42"/>
    <mergeCell ref="E39:F42"/>
    <mergeCell ref="H39:I39"/>
    <mergeCell ref="H40:I40"/>
    <mergeCell ref="H41:I41"/>
    <mergeCell ref="H42:I42"/>
    <mergeCell ref="Q7:Q9"/>
    <mergeCell ref="R7:R9"/>
    <mergeCell ref="N7:N9"/>
    <mergeCell ref="O7:O9"/>
    <mergeCell ref="P7:P9"/>
    <mergeCell ref="A1:W1"/>
    <mergeCell ref="B2:W2"/>
    <mergeCell ref="A3:B3"/>
    <mergeCell ref="C3:E3"/>
    <mergeCell ref="F3:H3"/>
    <mergeCell ref="B10:C10"/>
    <mergeCell ref="E10:G10"/>
    <mergeCell ref="H10:I10"/>
    <mergeCell ref="L7:M8"/>
    <mergeCell ref="E4:G9"/>
    <mergeCell ref="H4:I9"/>
    <mergeCell ref="B4:C9"/>
    <mergeCell ref="D4:D9"/>
    <mergeCell ref="K7:K9"/>
    <mergeCell ref="J4:W4"/>
    <mergeCell ref="J5:J9"/>
    <mergeCell ref="U8:U9"/>
    <mergeCell ref="T5:W5"/>
    <mergeCell ref="U6:U7"/>
    <mergeCell ref="S5:S9"/>
    <mergeCell ref="T6:T9"/>
    <mergeCell ref="K5:R6"/>
    <mergeCell ref="V6:V9"/>
    <mergeCell ref="W6:W9"/>
    <mergeCell ref="B11:C14"/>
    <mergeCell ref="D11:D14"/>
    <mergeCell ref="E11:F14"/>
    <mergeCell ref="H11:I11"/>
    <mergeCell ref="H17:I17"/>
    <mergeCell ref="H18:I18"/>
    <mergeCell ref="B19:C22"/>
    <mergeCell ref="X11:X13"/>
    <mergeCell ref="H12:I12"/>
    <mergeCell ref="H13:I13"/>
    <mergeCell ref="H14:I14"/>
    <mergeCell ref="B15:C18"/>
    <mergeCell ref="D15:D18"/>
    <mergeCell ref="E15:F18"/>
    <mergeCell ref="H15:I15"/>
    <mergeCell ref="H16:I16"/>
    <mergeCell ref="B48:W48"/>
    <mergeCell ref="B49:W49"/>
    <mergeCell ref="T50:V50"/>
    <mergeCell ref="T52:V52"/>
    <mergeCell ref="B43:F46"/>
    <mergeCell ref="H43:I43"/>
    <mergeCell ref="H44:I44"/>
    <mergeCell ref="H45:I45"/>
    <mergeCell ref="H46:I46"/>
    <mergeCell ref="B47:G47"/>
    <mergeCell ref="D19:D22"/>
    <mergeCell ref="E19:F22"/>
    <mergeCell ref="H19:I19"/>
    <mergeCell ref="H20:I20"/>
    <mergeCell ref="H21:I21"/>
    <mergeCell ref="H22:I22"/>
    <mergeCell ref="B23:C26"/>
    <mergeCell ref="D23:D26"/>
    <mergeCell ref="E23:F26"/>
    <mergeCell ref="H23:I23"/>
    <mergeCell ref="H24:I24"/>
    <mergeCell ref="H25:I25"/>
    <mergeCell ref="H26:I26"/>
    <mergeCell ref="B31:C34"/>
    <mergeCell ref="D31:D34"/>
    <mergeCell ref="E31:F34"/>
    <mergeCell ref="H31:I31"/>
    <mergeCell ref="H32:I32"/>
    <mergeCell ref="H33:I33"/>
    <mergeCell ref="H34:I34"/>
    <mergeCell ref="B27:C30"/>
    <mergeCell ref="D27:D30"/>
    <mergeCell ref="E27:F30"/>
    <mergeCell ref="H27:I27"/>
    <mergeCell ref="H28:I28"/>
    <mergeCell ref="H29:I29"/>
    <mergeCell ref="H30:I30"/>
    <mergeCell ref="B35:C38"/>
    <mergeCell ref="D35:D38"/>
    <mergeCell ref="E35:F38"/>
    <mergeCell ref="H35:I35"/>
    <mergeCell ref="H36:I36"/>
    <mergeCell ref="H37:I37"/>
    <mergeCell ref="H38:I38"/>
  </mergeCells>
  <printOptions/>
  <pageMargins left="0.31496062992125984" right="0.15748031496062992" top="0.43" bottom="1.17" header="0.31" footer="0.25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61.00390625" style="1" customWidth="1"/>
    <col min="4" max="4" width="15.8515625" style="1" customWidth="1"/>
    <col min="5" max="5" width="15.421875" style="1" customWidth="1"/>
    <col min="6" max="6" width="15.7109375" style="1" customWidth="1"/>
    <col min="7" max="7" width="13.8515625" style="0" customWidth="1"/>
  </cols>
  <sheetData>
    <row r="1" spans="3:25" ht="15.75" customHeight="1">
      <c r="C1" s="132" t="s">
        <v>102</v>
      </c>
      <c r="D1" s="132"/>
      <c r="E1" s="132"/>
      <c r="F1" s="132"/>
      <c r="G1" s="132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3:24" ht="18" customHeight="1">
      <c r="C2" s="133" t="s">
        <v>99</v>
      </c>
      <c r="D2" s="133"/>
      <c r="E2" s="133"/>
      <c r="F2" s="133"/>
      <c r="G2" s="133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7" ht="39.75" customHeight="1">
      <c r="A3" s="138" t="s">
        <v>83</v>
      </c>
      <c r="B3" s="138"/>
      <c r="C3" s="138"/>
      <c r="D3" s="138"/>
      <c r="E3" s="138"/>
      <c r="F3" s="138"/>
      <c r="G3" s="138"/>
    </row>
    <row r="4" ht="7.5" customHeight="1">
      <c r="G4" s="30"/>
    </row>
    <row r="5" spans="1:7" s="32" customFormat="1" ht="15" customHeight="1">
      <c r="A5" s="139" t="s">
        <v>0</v>
      </c>
      <c r="B5" s="140" t="s">
        <v>13</v>
      </c>
      <c r="C5" s="140" t="s">
        <v>68</v>
      </c>
      <c r="D5" s="136" t="s">
        <v>69</v>
      </c>
      <c r="E5" s="136" t="s">
        <v>70</v>
      </c>
      <c r="F5" s="136" t="s">
        <v>25</v>
      </c>
      <c r="G5" s="136"/>
    </row>
    <row r="6" spans="1:7" s="32" customFormat="1" ht="36" customHeight="1">
      <c r="A6" s="139"/>
      <c r="B6" s="141"/>
      <c r="C6" s="141"/>
      <c r="D6" s="139"/>
      <c r="E6" s="136"/>
      <c r="F6" s="31" t="s">
        <v>71</v>
      </c>
      <c r="G6" s="31" t="s">
        <v>72</v>
      </c>
    </row>
    <row r="7" spans="1:7" s="34" customFormat="1" ht="15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7" s="36" customFormat="1" ht="21" customHeight="1">
      <c r="A8" s="28" t="s">
        <v>63</v>
      </c>
      <c r="B8" s="35"/>
      <c r="C8" s="29" t="s">
        <v>64</v>
      </c>
      <c r="D8" s="55">
        <f>D9</f>
        <v>56768.43</v>
      </c>
      <c r="E8" s="55">
        <f>E9</f>
        <v>56768.43</v>
      </c>
      <c r="F8" s="55">
        <f>E8</f>
        <v>56768.43</v>
      </c>
      <c r="G8" s="56">
        <v>0</v>
      </c>
    </row>
    <row r="9" spans="1:7" ht="19.5" customHeight="1">
      <c r="A9" s="37"/>
      <c r="B9" s="37" t="s">
        <v>66</v>
      </c>
      <c r="C9" s="38" t="s">
        <v>67</v>
      </c>
      <c r="D9" s="57">
        <v>56768.43</v>
      </c>
      <c r="E9" s="57">
        <v>56768.43</v>
      </c>
      <c r="F9" s="57">
        <v>56768.43</v>
      </c>
      <c r="G9" s="58">
        <v>0</v>
      </c>
    </row>
    <row r="10" spans="1:7" s="36" customFormat="1" ht="21" customHeight="1">
      <c r="A10" s="35">
        <v>750</v>
      </c>
      <c r="B10" s="35"/>
      <c r="C10" s="40" t="s">
        <v>73</v>
      </c>
      <c r="D10" s="55">
        <f>D11+D12</f>
        <v>105482</v>
      </c>
      <c r="E10" s="55">
        <f>E11+E12</f>
        <v>105482</v>
      </c>
      <c r="F10" s="55">
        <f>F11+F12</f>
        <v>105482</v>
      </c>
      <c r="G10" s="56">
        <v>0</v>
      </c>
    </row>
    <row r="11" spans="1:7" ht="19.5" customHeight="1">
      <c r="A11" s="37"/>
      <c r="B11" s="37">
        <v>75011</v>
      </c>
      <c r="C11" s="38" t="s">
        <v>74</v>
      </c>
      <c r="D11" s="57">
        <v>79083</v>
      </c>
      <c r="E11" s="57">
        <v>79083</v>
      </c>
      <c r="F11" s="57">
        <f>E11</f>
        <v>79083</v>
      </c>
      <c r="G11" s="58">
        <v>0</v>
      </c>
    </row>
    <row r="12" spans="1:7" ht="21" customHeight="1">
      <c r="A12" s="37"/>
      <c r="B12" s="37">
        <v>75056</v>
      </c>
      <c r="C12" s="38" t="s">
        <v>75</v>
      </c>
      <c r="D12" s="57">
        <v>26399</v>
      </c>
      <c r="E12" s="57">
        <v>26399</v>
      </c>
      <c r="F12" s="57">
        <f>E12</f>
        <v>26399</v>
      </c>
      <c r="G12" s="58">
        <v>0</v>
      </c>
    </row>
    <row r="13" spans="1:7" s="36" customFormat="1" ht="31.5" customHeight="1">
      <c r="A13" s="35">
        <v>751</v>
      </c>
      <c r="B13" s="35"/>
      <c r="C13" s="41" t="s">
        <v>76</v>
      </c>
      <c r="D13" s="55">
        <f>D14+D15</f>
        <v>19229</v>
      </c>
      <c r="E13" s="55">
        <f>E14+E15</f>
        <v>19229</v>
      </c>
      <c r="F13" s="55">
        <f>F14+F15</f>
        <v>19229</v>
      </c>
      <c r="G13" s="59">
        <v>0</v>
      </c>
    </row>
    <row r="14" spans="1:7" ht="27.75" customHeight="1">
      <c r="A14" s="37"/>
      <c r="B14" s="37">
        <v>75101</v>
      </c>
      <c r="C14" s="38" t="s">
        <v>77</v>
      </c>
      <c r="D14" s="57">
        <v>1800</v>
      </c>
      <c r="E14" s="57">
        <v>1800</v>
      </c>
      <c r="F14" s="57">
        <f>E14</f>
        <v>1800</v>
      </c>
      <c r="G14" s="58">
        <v>0</v>
      </c>
    </row>
    <row r="15" spans="1:7" ht="19.5" customHeight="1">
      <c r="A15" s="37"/>
      <c r="B15" s="37">
        <v>75108</v>
      </c>
      <c r="C15" s="38" t="s">
        <v>84</v>
      </c>
      <c r="D15" s="57">
        <v>17429</v>
      </c>
      <c r="E15" s="57">
        <v>17429</v>
      </c>
      <c r="F15" s="57">
        <v>17429</v>
      </c>
      <c r="G15" s="58"/>
    </row>
    <row r="16" spans="1:7" s="36" customFormat="1" ht="24.75" customHeight="1">
      <c r="A16" s="42">
        <v>754</v>
      </c>
      <c r="B16" s="42"/>
      <c r="C16" s="43" t="s">
        <v>78</v>
      </c>
      <c r="D16" s="60">
        <f>D17</f>
        <v>300</v>
      </c>
      <c r="E16" s="60">
        <f>E17</f>
        <v>300</v>
      </c>
      <c r="F16" s="60">
        <f>F17</f>
        <v>300</v>
      </c>
      <c r="G16" s="59">
        <v>0</v>
      </c>
    </row>
    <row r="17" spans="1:7" ht="20.25" customHeight="1">
      <c r="A17" s="44"/>
      <c r="B17" s="37">
        <v>75414</v>
      </c>
      <c r="C17" s="38" t="s">
        <v>79</v>
      </c>
      <c r="D17" s="61">
        <v>300</v>
      </c>
      <c r="E17" s="61">
        <v>300</v>
      </c>
      <c r="F17" s="61">
        <f>E17</f>
        <v>300</v>
      </c>
      <c r="G17" s="58"/>
    </row>
    <row r="18" spans="1:7" s="36" customFormat="1" ht="20.25" customHeight="1">
      <c r="A18" s="35">
        <v>852</v>
      </c>
      <c r="B18" s="35"/>
      <c r="C18" s="45" t="s">
        <v>65</v>
      </c>
      <c r="D18" s="55">
        <f>D19+D20+D21</f>
        <v>2821102</v>
      </c>
      <c r="E18" s="55">
        <f>E19+E20+E21</f>
        <v>2821102</v>
      </c>
      <c r="F18" s="55">
        <f>F19+F20+F21</f>
        <v>2821102</v>
      </c>
      <c r="G18" s="59">
        <v>0</v>
      </c>
    </row>
    <row r="19" spans="1:7" ht="42" customHeight="1">
      <c r="A19" s="37"/>
      <c r="B19" s="37">
        <v>85212</v>
      </c>
      <c r="C19" s="38" t="s">
        <v>80</v>
      </c>
      <c r="D19" s="57">
        <v>2703000</v>
      </c>
      <c r="E19" s="57">
        <v>2703000</v>
      </c>
      <c r="F19" s="57">
        <f>E19</f>
        <v>2703000</v>
      </c>
      <c r="G19" s="58">
        <v>0</v>
      </c>
    </row>
    <row r="20" spans="1:7" ht="30.75" customHeight="1">
      <c r="A20" s="37"/>
      <c r="B20" s="37">
        <v>85213</v>
      </c>
      <c r="C20" s="38" t="s">
        <v>81</v>
      </c>
      <c r="D20" s="57">
        <v>13000</v>
      </c>
      <c r="E20" s="57">
        <v>13000</v>
      </c>
      <c r="F20" s="57">
        <f>E20</f>
        <v>13000</v>
      </c>
      <c r="G20" s="58">
        <v>0</v>
      </c>
    </row>
    <row r="21" spans="1:7" ht="20.25" customHeight="1">
      <c r="A21" s="37"/>
      <c r="B21" s="37">
        <v>85228</v>
      </c>
      <c r="C21" s="38" t="s">
        <v>82</v>
      </c>
      <c r="D21" s="50">
        <v>105102</v>
      </c>
      <c r="E21" s="50">
        <v>105102</v>
      </c>
      <c r="F21" s="50">
        <v>105102</v>
      </c>
      <c r="G21" s="39">
        <v>0</v>
      </c>
    </row>
    <row r="22" spans="1:7" s="46" customFormat="1" ht="24.75" customHeight="1">
      <c r="A22" s="137" t="s">
        <v>1</v>
      </c>
      <c r="B22" s="137"/>
      <c r="C22" s="137"/>
      <c r="D22" s="51">
        <f>D8+D10+D13+D16+D18</f>
        <v>3002881.43</v>
      </c>
      <c r="E22" s="51">
        <f>E8+E10+E13+E16+E18</f>
        <v>3002881.43</v>
      </c>
      <c r="F22" s="51">
        <f>F8+F10+F13+F16+F18</f>
        <v>3002881.43</v>
      </c>
      <c r="G22" s="52">
        <v>0</v>
      </c>
    </row>
    <row r="23" ht="8.25" customHeight="1"/>
    <row r="24" spans="1:7" ht="15" customHeight="1">
      <c r="A24" s="47"/>
      <c r="E24" s="120" t="s">
        <v>15</v>
      </c>
      <c r="F24" s="120"/>
      <c r="G24" s="120"/>
    </row>
    <row r="26" spans="5:7" ht="17.25" customHeight="1">
      <c r="E26" s="120" t="s">
        <v>16</v>
      </c>
      <c r="F26" s="120"/>
      <c r="G26" s="120"/>
    </row>
  </sheetData>
  <sheetProtection/>
  <mergeCells count="12">
    <mergeCell ref="C5:C6"/>
    <mergeCell ref="D5:D6"/>
    <mergeCell ref="E5:E6"/>
    <mergeCell ref="F5:G5"/>
    <mergeCell ref="A22:C22"/>
    <mergeCell ref="E24:G24"/>
    <mergeCell ref="E26:G26"/>
    <mergeCell ref="C1:G1"/>
    <mergeCell ref="C2:G2"/>
    <mergeCell ref="A3:G3"/>
    <mergeCell ref="A5:A6"/>
    <mergeCell ref="B5:B6"/>
  </mergeCells>
  <printOptions/>
  <pageMargins left="0.49" right="0.22" top="0.3" bottom="0.36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2011-11-23T10:49:15Z</cp:lastPrinted>
  <dcterms:created xsi:type="dcterms:W3CDTF">2009-10-15T10:17:39Z</dcterms:created>
  <dcterms:modified xsi:type="dcterms:W3CDTF">2011-11-23T10:50:33Z</dcterms:modified>
  <cp:category/>
  <cp:version/>
  <cp:contentType/>
  <cp:contentStatus/>
</cp:coreProperties>
</file>