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l nr 1" sheetId="1" r:id="rId1"/>
    <sheet name="zal nr 2" sheetId="2" r:id="rId2"/>
  </sheets>
  <definedNames>
    <definedName name="_xlnm.Print_Area" localSheetId="1">'zal nr 2'!$A$1:$W$69</definedName>
  </definedNames>
  <calcPr fullCalcOnLoad="1"/>
</workbook>
</file>

<file path=xl/sharedStrings.xml><?xml version="1.0" encoding="utf-8"?>
<sst xmlns="http://schemas.openxmlformats.org/spreadsheetml/2006/main" count="358" uniqueCount="95">
  <si>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</si>
  <si>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</si>
  <si>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</si>
  <si>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</si>
  <si>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</si>
  <si>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majątkowe</t>
  </si>
  <si>
    <t>w tym:</t>
  </si>
  <si>
    <t>Dochody ogółem</t>
  </si>
  <si>
    <t>z tego :</t>
  </si>
  <si>
    <t>Przed zmianą</t>
  </si>
  <si>
    <t>Po zmianie</t>
  </si>
  <si>
    <t>Źródło dochodów</t>
  </si>
  <si>
    <t>Uzasadnienie:</t>
  </si>
  <si>
    <t>Rozdział</t>
  </si>
  <si>
    <t>Zwiększenie</t>
  </si>
  <si>
    <t>Wójt Gminy</t>
  </si>
  <si>
    <t>Maciej Śliwerski</t>
  </si>
  <si>
    <t>Zmniejszenie</t>
  </si>
  <si>
    <t>zmieniającego Uchwałę Budżetową   Nr II / 18 /2010  na rok 2011</t>
  </si>
  <si>
    <t>Planowane dochody w 2011 roku</t>
  </si>
  <si>
    <t xml:space="preserve">DOCHODY 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</si>
  <si>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</si>
  <si>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</si>
  <si>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</si>
  <si>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</si>
  <si>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</si>
  <si>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</si>
  <si>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</si>
  <si>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</si>
  <si>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</si>
  <si>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</si>
  <si>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</si>
  <si>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</si>
  <si>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</si>
  <si>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</si>
  <si>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</si>
  <si>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</si>
  <si>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</si>
  <si>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</si>
  <si>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</si>
  <si>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</si>
  <si>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</si>
  <si>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</si>
  <si>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</si>
  <si>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</si>
  <si>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</si>
  <si>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</si>
  <si>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</si>
  <si>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</si>
  <si>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</si>
  <si>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</si>
  <si>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</si>
  <si>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</si>
  <si>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</si>
  <si>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</si>
  <si>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</si>
  <si>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</si>
  <si>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</si>
  <si>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</si>
  <si>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</si>
  <si>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</si>
  <si>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500 000,00</t>
  </si>
  <si>
    <t>Uzasadnienie</t>
  </si>
  <si>
    <t>Pozostała działalność</t>
  </si>
  <si>
    <t>Bezpieczeństwo publiczne i ochrona przeciwpożarowa</t>
  </si>
  <si>
    <t>Treść</t>
  </si>
  <si>
    <t xml:space="preserve">W planie wydatków   Gminy  wprowadza się następujące zmiany: 
 </t>
  </si>
  <si>
    <t>801</t>
  </si>
  <si>
    <t>z dnia 27 października 2011r  zmieniającej uchwałę budżetową na rok 2011</t>
  </si>
  <si>
    <t>Oświata i wychowanie</t>
  </si>
  <si>
    <t>80101</t>
  </si>
  <si>
    <t>Szkoły podstawowe</t>
  </si>
  <si>
    <t>80110</t>
  </si>
  <si>
    <t>Gimnazja</t>
  </si>
  <si>
    <t>80104</t>
  </si>
  <si>
    <t>Przedszkola</t>
  </si>
  <si>
    <t>754</t>
  </si>
  <si>
    <t>75412</t>
  </si>
  <si>
    <t>Ochotnicze Straże pożarne</t>
  </si>
  <si>
    <t>75495</t>
  </si>
  <si>
    <t>Edukacyjna opieka wychowawcza</t>
  </si>
  <si>
    <t>Dotacje celowe otrzymane z budżetu państwa na realizację własnych  zadań bieżących gmin</t>
  </si>
  <si>
    <t>Zał  Nr 1 do Zarządzenia  Nr   80 /2011  Wójta Gminy Jaktorów z dnia   27 października 2011r</t>
  </si>
  <si>
    <r>
      <t xml:space="preserve">    Zwiększa się  dochody Gminy  o kwotę 8.714 z w </t>
    </r>
    <r>
      <rPr>
        <u val="single"/>
        <sz val="10"/>
        <rFont val="Arial"/>
        <family val="0"/>
      </rPr>
      <t xml:space="preserve">dziale 854 -Edukacyjna opieka wychowawcza   w </t>
    </r>
    <r>
      <rPr>
        <sz val="10"/>
        <rFont val="Arial"/>
        <family val="0"/>
      </rPr>
      <t xml:space="preserve">związku ze zwiększeniem  dotacji celowej  na dofinansowanie świadczeń pomocy materialnej dla uczniów o charakterze socjalnym - zgodnie z pismem nr  FIN-I.3111.67.2011.012  Mazowieckiego Urzędu Wojewódzkiego w Warszawie - Wydział Finansów. 
</t>
    </r>
  </si>
  <si>
    <t>Zał nr 2 do  Zarządzenia  Nr  80 /2011Wójta Gminy Jaktorów</t>
  </si>
  <si>
    <t>854</t>
  </si>
  <si>
    <t>85415</t>
  </si>
  <si>
    <t>Pomoc materialna dla uczniów</t>
  </si>
  <si>
    <t>75421</t>
  </si>
  <si>
    <t>Zarządzanie kryzysowe</t>
  </si>
  <si>
    <t>758</t>
  </si>
  <si>
    <t>Różne rozliczenia</t>
  </si>
  <si>
    <t>75818</t>
  </si>
  <si>
    <r>
      <t xml:space="preserve">1) dział  754 -Bezpieczeństwo publiczne i ochrona przeciwpożarowa - </t>
    </r>
    <r>
      <rPr>
        <sz val="10"/>
        <rFont val="Arial CE"/>
        <family val="0"/>
      </rPr>
      <t xml:space="preserve">przenosi się  między rozdziałami i paragrafami kwotę 3.500 zł celem zabezpieczenia wydatków na szkolenia   podstawowe strażaków z tut. osp. Ponadto zwiększa się o  kwotę 11.200 zł wydatki związane z usuwaniem skutków podtopień występujących na terenie naszej gminy, w związku z nadmiernymi opadami. Kwotę powyższą przenosi się z rezerwy utworzonej w budżecie zgodnie z ustawą o zarządzaniu kryzysowym (dział 758 rozdział 75818).
2) </t>
    </r>
    <r>
      <rPr>
        <u val="single"/>
        <sz val="10"/>
        <rFont val="Arial CE"/>
        <family val="0"/>
      </rPr>
      <t xml:space="preserve">dział 801 - Oświata i wychowanie </t>
    </r>
    <r>
      <rPr>
        <sz val="10"/>
        <rFont val="Arial CE"/>
        <family val="0"/>
      </rPr>
      <t xml:space="preserve"> -  wprowadza sie zmiany w planie wydatków Zespołu Szkolno-Przedszkolnego w Jaktorowie w łącznej kwocie 48.024 zł , zgodnie z wnioskiem Dyrektora, celem zabezpieczenia środków na zakup pomocy szkolnych, drobnego wyposażenia oraz  dofinansowaniem wydatków związanych z opracownaiem koncepcji nadbudowy przedszkola.
3) </t>
    </r>
    <r>
      <rPr>
        <u val="single"/>
        <sz val="10"/>
        <rFont val="Arial CE"/>
        <family val="0"/>
      </rPr>
      <t xml:space="preserve">dział 854 - Edukacyjna Opieka wychowawcza  - </t>
    </r>
    <r>
      <rPr>
        <sz val="10"/>
        <rFont val="Arial CE"/>
        <family val="0"/>
      </rPr>
      <t xml:space="preserve">zwiększa się o kwotę 10.733 zł wydatki na pomoc materialną dla uczniów o charakterze socjalnych, z tego  kwota 8.714 zł  stanowi dofinansowanie zgodnie z pismem Nr.FIN-I.3111.67.2011.801 Mazowieckiego Urzędu Wojewódzkiego w Warszawie - Wydział Finansów oraz kwota 2.019 zł, stanowiąca 20% środków 
własnych na wypłatę powyższych świadczeń. Kwota ta została przeniesiona </t>
    </r>
    <r>
      <rPr>
        <u val="single"/>
        <sz val="10"/>
        <rFont val="Arial CE"/>
        <family val="0"/>
      </rPr>
      <t>z rezerwy ogólnej</t>
    </r>
    <r>
      <rPr>
        <sz val="10"/>
        <rFont val="Arial CE"/>
        <family val="0"/>
      </rPr>
      <t xml:space="preserve">.
</t>
    </r>
  </si>
  <si>
    <t>Rezerwy ogólne i celowe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</si>
</sst>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b/>
      <i/>
      <sz val="10"/>
      <name val="Arial"/>
      <family val="2"/>
    </font>
    <font>
      <b/>
      <i/>
      <sz val="11"/>
      <name val="Arial CE"/>
      <family val="0"/>
    </font>
    <font>
      <b/>
      <sz val="11"/>
      <name val="Arial"/>
      <family val="2"/>
    </font>
    <font>
      <sz val="7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i/>
      <sz val="10"/>
      <name val="Arial CE"/>
      <family val="0"/>
    </font>
    <font>
      <b/>
      <i/>
      <sz val="9"/>
      <color indexed="10"/>
      <name val="Arial CE"/>
      <family val="0"/>
    </font>
    <font>
      <i/>
      <sz val="9"/>
      <color indexed="10"/>
      <name val="Arial CE"/>
      <family val="0"/>
    </font>
    <font>
      <u val="single"/>
      <sz val="10"/>
      <name val="Arial"/>
      <family val="0"/>
    </font>
    <font>
      <u val="single"/>
      <sz val="10"/>
      <name val="Arial CE"/>
      <family val="0"/>
    </font>
    <font>
      <sz val="9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" fontId="13" fillId="0" borderId="14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 horizontal="center"/>
      <protection locked="0"/>
    </xf>
    <xf numFmtId="49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3" xfId="0" applyNumberFormat="1" applyFont="1" applyFill="1" applyBorder="1" applyAlignment="1" applyProtection="1">
      <alignment vertical="center" wrapText="1"/>
      <protection locked="0"/>
    </xf>
    <xf numFmtId="4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3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14" fillId="0" borderId="13" xfId="0" applyFont="1" applyFill="1" applyBorder="1" applyAlignment="1">
      <alignment vertical="top" wrapText="1"/>
    </xf>
    <xf numFmtId="0" fontId="19" fillId="0" borderId="13" xfId="0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22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6.8515625" style="0" customWidth="1"/>
    <col min="2" max="2" width="39.28125" style="0" customWidth="1"/>
    <col min="3" max="3" width="13.421875" style="0" customWidth="1"/>
    <col min="4" max="4" width="11.28125" style="0" customWidth="1"/>
    <col min="5" max="5" width="12.57421875" style="0" customWidth="1"/>
    <col min="6" max="6" width="13.00390625" style="0" customWidth="1"/>
    <col min="7" max="7" width="12.8515625" style="0" customWidth="1"/>
    <col min="8" max="8" width="12.140625" style="0" customWidth="1"/>
    <col min="9" max="9" width="13.00390625" style="0" customWidth="1"/>
    <col min="10" max="10" width="12.421875" style="0" customWidth="1"/>
    <col min="11" max="11" width="10.7109375" style="0" customWidth="1"/>
    <col min="12" max="12" width="12.57421875" style="0" customWidth="1"/>
  </cols>
  <sheetData>
    <row r="1" spans="2:12" ht="15" customHeight="1">
      <c r="B1" s="2"/>
      <c r="C1" s="2"/>
      <c r="D1" s="2"/>
      <c r="E1" s="2"/>
      <c r="F1" s="65" t="s">
        <v>82</v>
      </c>
      <c r="G1" s="65"/>
      <c r="H1" s="65"/>
      <c r="I1" s="65"/>
      <c r="J1" s="65"/>
      <c r="K1" s="65"/>
      <c r="L1" s="65"/>
    </row>
    <row r="2" spans="2:12" ht="20.25" customHeight="1">
      <c r="B2" s="2"/>
      <c r="C2" s="2"/>
      <c r="D2" s="2"/>
      <c r="E2" s="2"/>
      <c r="F2" s="2"/>
      <c r="G2" s="65" t="s">
        <v>18</v>
      </c>
      <c r="H2" s="65"/>
      <c r="I2" s="65"/>
      <c r="J2" s="65"/>
      <c r="K2" s="65"/>
      <c r="L2" s="65"/>
    </row>
    <row r="3" spans="2:12" ht="9" customHeight="1">
      <c r="B3" s="2"/>
      <c r="C3" s="2"/>
      <c r="D3" s="2"/>
      <c r="E3" s="2"/>
      <c r="F3" s="2"/>
      <c r="G3" s="20"/>
      <c r="H3" s="20"/>
      <c r="I3" s="20"/>
      <c r="J3" s="20"/>
      <c r="K3" s="20"/>
      <c r="L3" s="20"/>
    </row>
    <row r="4" spans="2:6" s="11" customFormat="1" ht="19.5" customHeight="1">
      <c r="B4" s="63" t="s">
        <v>20</v>
      </c>
      <c r="C4" s="63"/>
      <c r="D4" s="13"/>
      <c r="E4" s="13"/>
      <c r="F4" s="12"/>
    </row>
    <row r="5" spans="1:12" s="11" customFormat="1" ht="19.5" customHeight="1">
      <c r="A5" s="57" t="s">
        <v>0</v>
      </c>
      <c r="B5" s="57"/>
      <c r="C5" s="60" t="s">
        <v>19</v>
      </c>
      <c r="D5" s="61"/>
      <c r="E5" s="61"/>
      <c r="F5" s="61"/>
      <c r="G5" s="61"/>
      <c r="H5" s="61"/>
      <c r="I5" s="61"/>
      <c r="J5" s="61"/>
      <c r="K5" s="61"/>
      <c r="L5" s="62"/>
    </row>
    <row r="6" spans="1:12" s="3" customFormat="1" ht="13.5" customHeight="1">
      <c r="A6" s="58"/>
      <c r="B6" s="58" t="s">
        <v>11</v>
      </c>
      <c r="C6" s="53" t="s">
        <v>1</v>
      </c>
      <c r="D6" s="53"/>
      <c r="E6" s="53"/>
      <c r="F6" s="53"/>
      <c r="G6" s="53" t="s">
        <v>8</v>
      </c>
      <c r="H6" s="53"/>
      <c r="I6" s="53"/>
      <c r="J6" s="53"/>
      <c r="K6" s="53"/>
      <c r="L6" s="53"/>
    </row>
    <row r="7" spans="1:12" s="3" customFormat="1" ht="13.5" customHeight="1">
      <c r="A7" s="58"/>
      <c r="B7" s="58"/>
      <c r="C7" s="53"/>
      <c r="D7" s="53"/>
      <c r="E7" s="53"/>
      <c r="F7" s="53"/>
      <c r="G7" s="53" t="s">
        <v>2</v>
      </c>
      <c r="H7" s="53" t="s">
        <v>6</v>
      </c>
      <c r="I7" s="53"/>
      <c r="J7" s="53" t="s">
        <v>5</v>
      </c>
      <c r="K7" s="53" t="s">
        <v>6</v>
      </c>
      <c r="L7" s="53"/>
    </row>
    <row r="8" spans="1:12" s="3" customFormat="1" ht="91.5" customHeight="1">
      <c r="A8" s="59"/>
      <c r="B8" s="59"/>
      <c r="C8" s="53"/>
      <c r="D8" s="53"/>
      <c r="E8" s="53"/>
      <c r="F8" s="53"/>
      <c r="G8" s="53"/>
      <c r="H8" s="7" t="s">
        <v>3</v>
      </c>
      <c r="I8" s="8" t="s">
        <v>4</v>
      </c>
      <c r="J8" s="53"/>
      <c r="K8" s="7" t="s">
        <v>3</v>
      </c>
      <c r="L8" s="8" t="s">
        <v>4</v>
      </c>
    </row>
    <row r="9" spans="1:12" s="3" customFormat="1" ht="21.75" customHeight="1">
      <c r="A9" s="7"/>
      <c r="B9" s="5"/>
      <c r="C9" s="9" t="s">
        <v>9</v>
      </c>
      <c r="D9" s="9" t="s">
        <v>17</v>
      </c>
      <c r="E9" s="10" t="s">
        <v>14</v>
      </c>
      <c r="F9" s="9" t="s">
        <v>10</v>
      </c>
      <c r="G9" s="6"/>
      <c r="H9" s="7"/>
      <c r="I9" s="8"/>
      <c r="J9" s="5"/>
      <c r="K9" s="4"/>
      <c r="L9" s="8"/>
    </row>
    <row r="10" spans="1:12" s="15" customFormat="1" ht="15.75" customHeight="1">
      <c r="A10" s="14">
        <v>1</v>
      </c>
      <c r="B10" s="14">
        <v>2</v>
      </c>
      <c r="C10" s="54">
        <v>3</v>
      </c>
      <c r="D10" s="55"/>
      <c r="E10" s="55"/>
      <c r="F10" s="56"/>
      <c r="G10" s="14">
        <v>4</v>
      </c>
      <c r="H10" s="14">
        <v>5</v>
      </c>
      <c r="I10" s="14">
        <v>6</v>
      </c>
      <c r="J10" s="14">
        <v>7</v>
      </c>
      <c r="K10" s="14">
        <v>8</v>
      </c>
      <c r="L10" s="14">
        <v>9</v>
      </c>
    </row>
    <row r="11" spans="1:12" s="15" customFormat="1" ht="23.25" customHeight="1">
      <c r="A11" s="16">
        <v>854</v>
      </c>
      <c r="B11" s="38" t="s">
        <v>80</v>
      </c>
      <c r="C11" s="17">
        <v>25762</v>
      </c>
      <c r="D11" s="17">
        <f>D12</f>
        <v>0</v>
      </c>
      <c r="E11" s="17">
        <f>E12</f>
        <v>8714</v>
      </c>
      <c r="F11" s="17">
        <f>C11-D11+E11</f>
        <v>34476</v>
      </c>
      <c r="G11" s="17">
        <f>F11</f>
        <v>34476</v>
      </c>
      <c r="H11" s="18">
        <v>34476</v>
      </c>
      <c r="I11" s="18">
        <v>0</v>
      </c>
      <c r="J11" s="44"/>
      <c r="K11" s="44"/>
      <c r="L11" s="45"/>
    </row>
    <row r="12" spans="1:12" s="15" customFormat="1" ht="45" customHeight="1">
      <c r="A12" s="16"/>
      <c r="B12" s="36" t="s">
        <v>81</v>
      </c>
      <c r="C12" s="21">
        <v>25762</v>
      </c>
      <c r="D12" s="21">
        <v>0</v>
      </c>
      <c r="E12" s="21">
        <v>8714</v>
      </c>
      <c r="F12" s="21">
        <f>C12-D12+E12</f>
        <v>34476</v>
      </c>
      <c r="G12" s="21">
        <v>8714</v>
      </c>
      <c r="H12" s="22">
        <v>8714</v>
      </c>
      <c r="I12" s="50"/>
      <c r="J12" s="51"/>
      <c r="K12" s="51"/>
      <c r="L12" s="14"/>
    </row>
    <row r="13" spans="1:12" s="37" customFormat="1" ht="23.25" customHeight="1">
      <c r="A13" s="39"/>
      <c r="B13" s="40" t="s">
        <v>7</v>
      </c>
      <c r="C13" s="41">
        <v>38704106.43</v>
      </c>
      <c r="D13" s="41">
        <f>D11</f>
        <v>0</v>
      </c>
      <c r="E13" s="42">
        <f>E11</f>
        <v>8714</v>
      </c>
      <c r="F13" s="42">
        <f>C13-D13+E13</f>
        <v>38712820.43</v>
      </c>
      <c r="G13" s="43">
        <v>30178986.8</v>
      </c>
      <c r="H13" s="43">
        <v>3452748.39</v>
      </c>
      <c r="I13" s="43">
        <v>80601.79</v>
      </c>
      <c r="J13" s="42">
        <v>8533833.63</v>
      </c>
      <c r="K13" s="42">
        <v>726000</v>
      </c>
      <c r="L13" s="42">
        <v>6465220.63</v>
      </c>
    </row>
    <row r="14" spans="2:6" ht="12.75">
      <c r="B14" s="1" t="s">
        <v>12</v>
      </c>
      <c r="C14" s="1"/>
      <c r="D14" s="1"/>
      <c r="E14" s="1"/>
      <c r="F14" s="1"/>
    </row>
    <row r="15" spans="1:14" ht="37.5" customHeight="1">
      <c r="A15" s="52" t="s">
        <v>83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9"/>
      <c r="N15" s="19"/>
    </row>
    <row r="16" spans="2:12" ht="32.25" customHeight="1">
      <c r="B16" s="1"/>
      <c r="C16" s="1"/>
      <c r="D16" s="1"/>
      <c r="E16" s="1"/>
      <c r="F16" s="1"/>
      <c r="I16" s="64" t="s">
        <v>15</v>
      </c>
      <c r="J16" s="64"/>
      <c r="K16" s="64"/>
      <c r="L16" s="64"/>
    </row>
    <row r="17" spans="2:6" ht="12.75">
      <c r="B17" s="1"/>
      <c r="C17" s="1"/>
      <c r="D17" s="1"/>
      <c r="E17" s="1"/>
      <c r="F17" s="1"/>
    </row>
    <row r="18" spans="2:12" ht="18.75" customHeight="1">
      <c r="B18" s="1"/>
      <c r="C18" s="1"/>
      <c r="D18" s="1"/>
      <c r="E18" s="1"/>
      <c r="F18" s="1"/>
      <c r="I18" s="64" t="s">
        <v>16</v>
      </c>
      <c r="J18" s="64"/>
      <c r="K18" s="64"/>
      <c r="L18" s="64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</sheetData>
  <sheetProtection/>
  <mergeCells count="16">
    <mergeCell ref="B4:C4"/>
    <mergeCell ref="I16:L16"/>
    <mergeCell ref="I18:L18"/>
    <mergeCell ref="F1:L1"/>
    <mergeCell ref="G2:L2"/>
    <mergeCell ref="C6:F8"/>
    <mergeCell ref="G6:L6"/>
    <mergeCell ref="G7:G8"/>
    <mergeCell ref="H7:I7"/>
    <mergeCell ref="J7:J8"/>
    <mergeCell ref="A15:L15"/>
    <mergeCell ref="K7:L7"/>
    <mergeCell ref="C10:F10"/>
    <mergeCell ref="A5:A8"/>
    <mergeCell ref="B5:B8"/>
    <mergeCell ref="C5:L5"/>
  </mergeCells>
  <printOptions/>
  <pageMargins left="0.37" right="0.17" top="0.32" bottom="0.2" header="0.24" footer="0.16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9"/>
  <sheetViews>
    <sheetView zoomScalePageLayoutView="0" workbookViewId="0" topLeftCell="B10">
      <selection activeCell="E31" sqref="E31:F34"/>
    </sheetView>
  </sheetViews>
  <sheetFormatPr defaultColWidth="9.140625" defaultRowHeight="12.75"/>
  <cols>
    <col min="1" max="1" width="0.13671875" style="25" hidden="1" customWidth="1"/>
    <col min="2" max="2" width="2.421875" style="25" customWidth="1"/>
    <col min="3" max="3" width="1.421875" style="25" customWidth="1"/>
    <col min="4" max="4" width="4.28125" style="25" customWidth="1"/>
    <col min="5" max="5" width="5.28125" style="25" customWidth="1"/>
    <col min="6" max="6" width="7.28125" style="25" customWidth="1"/>
    <col min="7" max="7" width="9.28125" style="25" customWidth="1"/>
    <col min="8" max="8" width="7.140625" style="25" customWidth="1"/>
    <col min="9" max="9" width="2.421875" style="25" customWidth="1"/>
    <col min="10" max="10" width="9.7109375" style="25" customWidth="1"/>
    <col min="11" max="11" width="9.57421875" style="25" customWidth="1"/>
    <col min="12" max="12" width="9.421875" style="25" bestFit="1" customWidth="1"/>
    <col min="13" max="13" width="8.421875" style="25" customWidth="1"/>
    <col min="14" max="14" width="8.57421875" style="25" customWidth="1"/>
    <col min="15" max="15" width="8.8515625" style="25" customWidth="1"/>
    <col min="16" max="16" width="7.00390625" style="25" customWidth="1"/>
    <col min="17" max="17" width="5.140625" style="25" customWidth="1"/>
    <col min="18" max="18" width="7.8515625" style="25" customWidth="1"/>
    <col min="19" max="19" width="9.57421875" style="25" customWidth="1"/>
    <col min="20" max="21" width="9.28125" style="25" customWidth="1"/>
    <col min="22" max="23" width="7.8515625" style="25" customWidth="1"/>
    <col min="24" max="16384" width="9.140625" style="25" customWidth="1"/>
  </cols>
  <sheetData>
    <row r="1" spans="1:23" s="23" customFormat="1" ht="15" customHeight="1">
      <c r="A1" s="114" t="s">
        <v>84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2:23" s="24" customFormat="1" ht="23.25" customHeight="1">
      <c r="B2" s="115" t="s">
        <v>68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6.5" customHeight="1">
      <c r="A3" s="116"/>
      <c r="B3" s="116"/>
      <c r="C3" s="117"/>
      <c r="D3" s="117"/>
      <c r="E3" s="117"/>
      <c r="F3" s="117"/>
      <c r="G3" s="117"/>
      <c r="H3" s="117"/>
      <c r="I3" s="116" t="s">
        <v>21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23" ht="8.25" customHeight="1">
      <c r="A4" s="26"/>
      <c r="B4" s="66" t="s">
        <v>0</v>
      </c>
      <c r="C4" s="66"/>
      <c r="D4" s="66" t="s">
        <v>13</v>
      </c>
      <c r="E4" s="66" t="s">
        <v>65</v>
      </c>
      <c r="F4" s="66"/>
      <c r="G4" s="66"/>
      <c r="H4" s="66" t="s">
        <v>22</v>
      </c>
      <c r="I4" s="113"/>
      <c r="J4" s="66" t="s">
        <v>23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ht="8.25" customHeight="1">
      <c r="A5" s="26"/>
      <c r="B5" s="66"/>
      <c r="C5" s="66"/>
      <c r="D5" s="66"/>
      <c r="E5" s="66"/>
      <c r="F5" s="66"/>
      <c r="G5" s="66"/>
      <c r="H5" s="113"/>
      <c r="I5" s="113"/>
      <c r="J5" s="66" t="s">
        <v>24</v>
      </c>
      <c r="K5" s="66" t="s">
        <v>25</v>
      </c>
      <c r="L5" s="66"/>
      <c r="M5" s="66"/>
      <c r="N5" s="66"/>
      <c r="O5" s="66"/>
      <c r="P5" s="66"/>
      <c r="Q5" s="66"/>
      <c r="R5" s="66"/>
      <c r="S5" s="66" t="s">
        <v>26</v>
      </c>
      <c r="T5" s="66" t="s">
        <v>25</v>
      </c>
      <c r="U5" s="66"/>
      <c r="V5" s="66"/>
      <c r="W5" s="66"/>
    </row>
    <row r="6" spans="1:23" ht="3" customHeight="1">
      <c r="A6" s="26"/>
      <c r="B6" s="66"/>
      <c r="C6" s="66"/>
      <c r="D6" s="66"/>
      <c r="E6" s="66"/>
      <c r="F6" s="66"/>
      <c r="G6" s="66"/>
      <c r="H6" s="113"/>
      <c r="I6" s="113"/>
      <c r="J6" s="66"/>
      <c r="K6" s="66"/>
      <c r="L6" s="66"/>
      <c r="M6" s="66"/>
      <c r="N6" s="66"/>
      <c r="O6" s="66"/>
      <c r="P6" s="66"/>
      <c r="Q6" s="66"/>
      <c r="R6" s="66"/>
      <c r="S6" s="66"/>
      <c r="T6" s="66" t="s">
        <v>27</v>
      </c>
      <c r="U6" s="66" t="s">
        <v>6</v>
      </c>
      <c r="V6" s="66" t="s">
        <v>28</v>
      </c>
      <c r="W6" s="66" t="s">
        <v>3</v>
      </c>
    </row>
    <row r="7" spans="1:23" ht="5.25" customHeight="1">
      <c r="A7" s="26"/>
      <c r="B7" s="66"/>
      <c r="C7" s="66"/>
      <c r="D7" s="66"/>
      <c r="E7" s="66"/>
      <c r="F7" s="66"/>
      <c r="G7" s="66"/>
      <c r="H7" s="113"/>
      <c r="I7" s="113"/>
      <c r="J7" s="66"/>
      <c r="K7" s="66" t="s">
        <v>29</v>
      </c>
      <c r="L7" s="66" t="s">
        <v>25</v>
      </c>
      <c r="M7" s="66"/>
      <c r="N7" s="66" t="s">
        <v>30</v>
      </c>
      <c r="O7" s="66" t="s">
        <v>31</v>
      </c>
      <c r="P7" s="66" t="s">
        <v>32</v>
      </c>
      <c r="Q7" s="66" t="s">
        <v>33</v>
      </c>
      <c r="R7" s="66" t="s">
        <v>34</v>
      </c>
      <c r="S7" s="66"/>
      <c r="T7" s="66"/>
      <c r="U7" s="66"/>
      <c r="V7" s="66"/>
      <c r="W7" s="66"/>
    </row>
    <row r="8" spans="1:23" ht="11.25" customHeight="1">
      <c r="A8" s="26"/>
      <c r="B8" s="66"/>
      <c r="C8" s="66"/>
      <c r="D8" s="66"/>
      <c r="E8" s="66"/>
      <c r="F8" s="66"/>
      <c r="G8" s="66"/>
      <c r="H8" s="113"/>
      <c r="I8" s="113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 t="s">
        <v>35</v>
      </c>
      <c r="V8" s="66"/>
      <c r="W8" s="66"/>
    </row>
    <row r="9" spans="1:23" ht="102" customHeight="1">
      <c r="A9" s="26"/>
      <c r="B9" s="66"/>
      <c r="C9" s="66"/>
      <c r="D9" s="66"/>
      <c r="E9" s="66"/>
      <c r="F9" s="66"/>
      <c r="G9" s="66"/>
      <c r="H9" s="113"/>
      <c r="I9" s="113"/>
      <c r="J9" s="66"/>
      <c r="K9" s="66"/>
      <c r="L9" s="27" t="s">
        <v>36</v>
      </c>
      <c r="M9" s="27" t="s">
        <v>37</v>
      </c>
      <c r="N9" s="66"/>
      <c r="O9" s="66"/>
      <c r="P9" s="66"/>
      <c r="Q9" s="66"/>
      <c r="R9" s="66"/>
      <c r="S9" s="66"/>
      <c r="T9" s="66"/>
      <c r="U9" s="66"/>
      <c r="V9" s="66"/>
      <c r="W9" s="66"/>
    </row>
    <row r="10" spans="1:23" ht="21" customHeight="1">
      <c r="A10" s="26"/>
      <c r="B10" s="66" t="s">
        <v>38</v>
      </c>
      <c r="C10" s="66"/>
      <c r="D10" s="27" t="s">
        <v>39</v>
      </c>
      <c r="E10" s="66" t="s">
        <v>40</v>
      </c>
      <c r="F10" s="66"/>
      <c r="G10" s="66"/>
      <c r="H10" s="66" t="s">
        <v>41</v>
      </c>
      <c r="I10" s="113"/>
      <c r="J10" s="27" t="s">
        <v>42</v>
      </c>
      <c r="K10" s="27" t="s">
        <v>43</v>
      </c>
      <c r="L10" s="27" t="s">
        <v>44</v>
      </c>
      <c r="M10" s="27" t="s">
        <v>45</v>
      </c>
      <c r="N10" s="27" t="s">
        <v>46</v>
      </c>
      <c r="O10" s="27" t="s">
        <v>47</v>
      </c>
      <c r="P10" s="27" t="s">
        <v>48</v>
      </c>
      <c r="Q10" s="27" t="s">
        <v>49</v>
      </c>
      <c r="R10" s="27" t="s">
        <v>50</v>
      </c>
      <c r="S10" s="27" t="s">
        <v>51</v>
      </c>
      <c r="T10" s="27" t="s">
        <v>52</v>
      </c>
      <c r="U10" s="27" t="s">
        <v>53</v>
      </c>
      <c r="V10" s="27" t="s">
        <v>54</v>
      </c>
      <c r="W10" s="28">
        <v>19</v>
      </c>
    </row>
    <row r="11" spans="1:24" ht="18" customHeight="1">
      <c r="A11" s="26"/>
      <c r="B11" s="70" t="s">
        <v>76</v>
      </c>
      <c r="C11" s="71"/>
      <c r="D11" s="76"/>
      <c r="E11" s="79" t="s">
        <v>64</v>
      </c>
      <c r="F11" s="80"/>
      <c r="G11" s="29" t="s">
        <v>55</v>
      </c>
      <c r="H11" s="68">
        <f>J11+S11</f>
        <v>197700</v>
      </c>
      <c r="I11" s="69"/>
      <c r="J11" s="31">
        <f>K11+O11</f>
        <v>175350</v>
      </c>
      <c r="K11" s="30">
        <f>L11+M11</f>
        <v>175350</v>
      </c>
      <c r="L11" s="30">
        <v>9450</v>
      </c>
      <c r="M11" s="30">
        <v>165900</v>
      </c>
      <c r="N11" s="30" t="s">
        <v>56</v>
      </c>
      <c r="O11" s="30">
        <v>0</v>
      </c>
      <c r="P11" s="30" t="s">
        <v>56</v>
      </c>
      <c r="Q11" s="30" t="s">
        <v>56</v>
      </c>
      <c r="R11" s="30" t="s">
        <v>56</v>
      </c>
      <c r="S11" s="30">
        <f>T11+V11+W11</f>
        <v>22350</v>
      </c>
      <c r="T11" s="30">
        <v>22350</v>
      </c>
      <c r="U11" s="30">
        <v>0</v>
      </c>
      <c r="V11" s="30">
        <v>0</v>
      </c>
      <c r="W11" s="30">
        <v>0</v>
      </c>
      <c r="X11" s="118"/>
    </row>
    <row r="12" spans="1:24" ht="17.25" customHeight="1">
      <c r="A12" s="26"/>
      <c r="B12" s="72"/>
      <c r="C12" s="73"/>
      <c r="D12" s="77"/>
      <c r="E12" s="81"/>
      <c r="F12" s="82"/>
      <c r="G12" s="29" t="s">
        <v>57</v>
      </c>
      <c r="H12" s="68">
        <f>J12+S12</f>
        <v>3500</v>
      </c>
      <c r="I12" s="69"/>
      <c r="J12" s="30">
        <f>K12+N12+O12+P12+Q12+R12</f>
        <v>3500</v>
      </c>
      <c r="K12" s="30">
        <f>L12+M12</f>
        <v>3500</v>
      </c>
      <c r="L12" s="30">
        <v>0</v>
      </c>
      <c r="M12" s="30">
        <f>M16+M24</f>
        <v>3500</v>
      </c>
      <c r="N12" s="30" t="s">
        <v>56</v>
      </c>
      <c r="O12" s="30" t="s">
        <v>56</v>
      </c>
      <c r="P12" s="30" t="s">
        <v>56</v>
      </c>
      <c r="Q12" s="30" t="s">
        <v>56</v>
      </c>
      <c r="R12" s="30" t="s">
        <v>56</v>
      </c>
      <c r="S12" s="30">
        <f>T12+V12+W12</f>
        <v>0</v>
      </c>
      <c r="T12" s="30">
        <v>0</v>
      </c>
      <c r="U12" s="30">
        <v>0</v>
      </c>
      <c r="V12" s="30" t="s">
        <v>56</v>
      </c>
      <c r="W12" s="30">
        <v>0</v>
      </c>
      <c r="X12" s="118"/>
    </row>
    <row r="13" spans="1:24" ht="15.75" customHeight="1">
      <c r="A13" s="26"/>
      <c r="B13" s="72"/>
      <c r="C13" s="73"/>
      <c r="D13" s="77"/>
      <c r="E13" s="81"/>
      <c r="F13" s="82"/>
      <c r="G13" s="29" t="s">
        <v>58</v>
      </c>
      <c r="H13" s="68">
        <f>J13+S13</f>
        <v>14700</v>
      </c>
      <c r="I13" s="69"/>
      <c r="J13" s="30">
        <f>K13+N13+O13+P13+Q13+R13</f>
        <v>14700</v>
      </c>
      <c r="K13" s="30">
        <f>L13+M13</f>
        <v>14700</v>
      </c>
      <c r="L13" s="30">
        <f>L17</f>
        <v>0</v>
      </c>
      <c r="M13" s="30">
        <f>M17+M21</f>
        <v>14700</v>
      </c>
      <c r="N13" s="30" t="s">
        <v>56</v>
      </c>
      <c r="O13" s="30">
        <f>O17</f>
        <v>0</v>
      </c>
      <c r="P13" s="30" t="s">
        <v>56</v>
      </c>
      <c r="Q13" s="30" t="s">
        <v>56</v>
      </c>
      <c r="R13" s="30" t="s">
        <v>56</v>
      </c>
      <c r="S13" s="30">
        <f>T13+V13+W13</f>
        <v>0</v>
      </c>
      <c r="T13" s="30">
        <f>T17</f>
        <v>0</v>
      </c>
      <c r="U13" s="30">
        <v>0</v>
      </c>
      <c r="V13" s="30" t="s">
        <v>56</v>
      </c>
      <c r="W13" s="30">
        <v>0</v>
      </c>
      <c r="X13" s="118"/>
    </row>
    <row r="14" spans="1:23" ht="21" customHeight="1">
      <c r="A14" s="26"/>
      <c r="B14" s="74"/>
      <c r="C14" s="75"/>
      <c r="D14" s="78"/>
      <c r="E14" s="83"/>
      <c r="F14" s="84"/>
      <c r="G14" s="29" t="s">
        <v>59</v>
      </c>
      <c r="H14" s="68">
        <f>H11-H12+H13</f>
        <v>208900</v>
      </c>
      <c r="I14" s="69"/>
      <c r="J14" s="31">
        <f aca="true" t="shared" si="0" ref="J14:S14">J11-J12+J13</f>
        <v>186550</v>
      </c>
      <c r="K14" s="31">
        <f t="shared" si="0"/>
        <v>186550</v>
      </c>
      <c r="L14" s="30">
        <f t="shared" si="0"/>
        <v>9450</v>
      </c>
      <c r="M14" s="30">
        <f t="shared" si="0"/>
        <v>177100</v>
      </c>
      <c r="N14" s="30">
        <f t="shared" si="0"/>
        <v>0</v>
      </c>
      <c r="O14" s="30">
        <f t="shared" si="0"/>
        <v>0</v>
      </c>
      <c r="P14" s="30">
        <f t="shared" si="0"/>
        <v>0</v>
      </c>
      <c r="Q14" s="30">
        <f t="shared" si="0"/>
        <v>0</v>
      </c>
      <c r="R14" s="30">
        <f t="shared" si="0"/>
        <v>0</v>
      </c>
      <c r="S14" s="31">
        <f t="shared" si="0"/>
        <v>22350</v>
      </c>
      <c r="T14" s="30">
        <v>0</v>
      </c>
      <c r="U14" s="30">
        <f>U11-U12+U13</f>
        <v>0</v>
      </c>
      <c r="V14" s="30">
        <f>V11-V12+V13</f>
        <v>0</v>
      </c>
      <c r="W14" s="30">
        <v>0</v>
      </c>
    </row>
    <row r="15" spans="1:23" ht="17.25" customHeight="1">
      <c r="A15" s="26"/>
      <c r="B15" s="85"/>
      <c r="C15" s="86"/>
      <c r="D15" s="91" t="s">
        <v>77</v>
      </c>
      <c r="E15" s="94" t="s">
        <v>78</v>
      </c>
      <c r="F15" s="95"/>
      <c r="G15" s="29" t="s">
        <v>55</v>
      </c>
      <c r="H15" s="68">
        <f>J15+S15</f>
        <v>123000</v>
      </c>
      <c r="I15" s="69"/>
      <c r="J15" s="30">
        <f>K15+N15+O15+P15+Q15+R15</f>
        <v>100650</v>
      </c>
      <c r="K15" s="30">
        <f>L15+M15</f>
        <v>100650</v>
      </c>
      <c r="L15" s="30">
        <v>9450</v>
      </c>
      <c r="M15" s="30">
        <v>91200</v>
      </c>
      <c r="N15" s="30" t="s">
        <v>56</v>
      </c>
      <c r="O15" s="30">
        <v>0</v>
      </c>
      <c r="P15" s="30" t="s">
        <v>56</v>
      </c>
      <c r="Q15" s="30" t="s">
        <v>56</v>
      </c>
      <c r="R15" s="30" t="s">
        <v>56</v>
      </c>
      <c r="S15" s="30">
        <f>T15+V15+W15</f>
        <v>22350</v>
      </c>
      <c r="T15" s="30">
        <v>22350</v>
      </c>
      <c r="U15" s="30">
        <v>0</v>
      </c>
      <c r="V15" s="30" t="s">
        <v>56</v>
      </c>
      <c r="W15" s="30">
        <v>0</v>
      </c>
    </row>
    <row r="16" spans="1:23" ht="15.75" customHeight="1">
      <c r="A16" s="26"/>
      <c r="B16" s="87"/>
      <c r="C16" s="88"/>
      <c r="D16" s="92"/>
      <c r="E16" s="96"/>
      <c r="F16" s="97"/>
      <c r="G16" s="29" t="s">
        <v>57</v>
      </c>
      <c r="H16" s="68">
        <f>J16+S16</f>
        <v>1900</v>
      </c>
      <c r="I16" s="69"/>
      <c r="J16" s="30">
        <f>K16+N16+O16+P16+Q16+R16</f>
        <v>1900</v>
      </c>
      <c r="K16" s="30">
        <f>L16+M16</f>
        <v>1900</v>
      </c>
      <c r="L16" s="30" t="s">
        <v>56</v>
      </c>
      <c r="M16" s="30">
        <v>1900</v>
      </c>
      <c r="N16" s="30" t="s">
        <v>56</v>
      </c>
      <c r="O16" s="30" t="s">
        <v>56</v>
      </c>
      <c r="P16" s="30" t="s">
        <v>56</v>
      </c>
      <c r="Q16" s="30" t="s">
        <v>56</v>
      </c>
      <c r="R16" s="30" t="s">
        <v>56</v>
      </c>
      <c r="S16" s="30">
        <f>T16+V16+W16</f>
        <v>0</v>
      </c>
      <c r="T16" s="30">
        <v>0</v>
      </c>
      <c r="U16" s="30">
        <v>0</v>
      </c>
      <c r="V16" s="30" t="s">
        <v>56</v>
      </c>
      <c r="W16" s="30">
        <v>0</v>
      </c>
    </row>
    <row r="17" spans="1:23" ht="15.75" customHeight="1">
      <c r="A17" s="26"/>
      <c r="B17" s="87"/>
      <c r="C17" s="88"/>
      <c r="D17" s="92"/>
      <c r="E17" s="96"/>
      <c r="F17" s="97"/>
      <c r="G17" s="29" t="s">
        <v>58</v>
      </c>
      <c r="H17" s="68">
        <f>J17+S17</f>
        <v>3500</v>
      </c>
      <c r="I17" s="69"/>
      <c r="J17" s="30">
        <f>K17+N17+O17+P17+Q17+R17</f>
        <v>3500</v>
      </c>
      <c r="K17" s="30">
        <f>L17+M17</f>
        <v>3500</v>
      </c>
      <c r="L17" s="30">
        <v>0</v>
      </c>
      <c r="M17" s="30">
        <v>3500</v>
      </c>
      <c r="N17" s="30" t="s">
        <v>56</v>
      </c>
      <c r="O17" s="30">
        <v>0</v>
      </c>
      <c r="P17" s="30" t="s">
        <v>56</v>
      </c>
      <c r="Q17" s="30" t="s">
        <v>56</v>
      </c>
      <c r="R17" s="30" t="s">
        <v>56</v>
      </c>
      <c r="S17" s="30">
        <f>T17+V17+W17</f>
        <v>0</v>
      </c>
      <c r="T17" s="30">
        <v>0</v>
      </c>
      <c r="U17" s="30">
        <v>0</v>
      </c>
      <c r="V17" s="30" t="s">
        <v>56</v>
      </c>
      <c r="W17" s="30">
        <v>0</v>
      </c>
    </row>
    <row r="18" spans="1:23" ht="18.75" customHeight="1">
      <c r="A18" s="26"/>
      <c r="B18" s="89"/>
      <c r="C18" s="90"/>
      <c r="D18" s="93"/>
      <c r="E18" s="98"/>
      <c r="F18" s="99"/>
      <c r="G18" s="29" t="s">
        <v>59</v>
      </c>
      <c r="H18" s="68">
        <f>H15-H16+H17</f>
        <v>124600</v>
      </c>
      <c r="I18" s="69"/>
      <c r="J18" s="31">
        <f aca="true" t="shared" si="1" ref="J18:W18">J15-J16+J17</f>
        <v>102250</v>
      </c>
      <c r="K18" s="31">
        <f t="shared" si="1"/>
        <v>102250</v>
      </c>
      <c r="L18" s="30">
        <f t="shared" si="1"/>
        <v>9450</v>
      </c>
      <c r="M18" s="30">
        <f t="shared" si="1"/>
        <v>92800</v>
      </c>
      <c r="N18" s="30">
        <f t="shared" si="1"/>
        <v>0</v>
      </c>
      <c r="O18" s="30">
        <f t="shared" si="1"/>
        <v>0</v>
      </c>
      <c r="P18" s="30">
        <f t="shared" si="1"/>
        <v>0</v>
      </c>
      <c r="Q18" s="30">
        <f t="shared" si="1"/>
        <v>0</v>
      </c>
      <c r="R18" s="30">
        <f t="shared" si="1"/>
        <v>0</v>
      </c>
      <c r="S18" s="31">
        <f t="shared" si="1"/>
        <v>22350</v>
      </c>
      <c r="T18" s="30">
        <f t="shared" si="1"/>
        <v>22350</v>
      </c>
      <c r="U18" s="30">
        <f t="shared" si="1"/>
        <v>0</v>
      </c>
      <c r="V18" s="30">
        <f t="shared" si="1"/>
        <v>0</v>
      </c>
      <c r="W18" s="30">
        <f t="shared" si="1"/>
        <v>0</v>
      </c>
    </row>
    <row r="19" spans="1:23" ht="17.25" customHeight="1">
      <c r="A19" s="26"/>
      <c r="B19" s="85"/>
      <c r="C19" s="86"/>
      <c r="D19" s="91" t="s">
        <v>88</v>
      </c>
      <c r="E19" s="94" t="s">
        <v>89</v>
      </c>
      <c r="F19" s="95"/>
      <c r="G19" s="29" t="s">
        <v>55</v>
      </c>
      <c r="H19" s="68">
        <f>J19+S19</f>
        <v>40400</v>
      </c>
      <c r="I19" s="69"/>
      <c r="J19" s="30">
        <f>K19+N19+O19+P19+Q19+R19</f>
        <v>40400</v>
      </c>
      <c r="K19" s="30">
        <f>L19+M19</f>
        <v>40400</v>
      </c>
      <c r="L19" s="30">
        <v>0</v>
      </c>
      <c r="M19" s="30">
        <v>40400</v>
      </c>
      <c r="N19" s="30" t="s">
        <v>56</v>
      </c>
      <c r="O19" s="30">
        <v>0</v>
      </c>
      <c r="P19" s="30" t="s">
        <v>56</v>
      </c>
      <c r="Q19" s="30" t="s">
        <v>56</v>
      </c>
      <c r="R19" s="30" t="s">
        <v>56</v>
      </c>
      <c r="S19" s="30">
        <f>T19+V19+W19</f>
        <v>0</v>
      </c>
      <c r="T19" s="30">
        <v>0</v>
      </c>
      <c r="U19" s="30">
        <v>0</v>
      </c>
      <c r="V19" s="30" t="s">
        <v>56</v>
      </c>
      <c r="W19" s="30">
        <v>0</v>
      </c>
    </row>
    <row r="20" spans="1:23" ht="15" customHeight="1">
      <c r="A20" s="26"/>
      <c r="B20" s="87"/>
      <c r="C20" s="88"/>
      <c r="D20" s="92"/>
      <c r="E20" s="96"/>
      <c r="F20" s="97"/>
      <c r="G20" s="29" t="s">
        <v>57</v>
      </c>
      <c r="H20" s="68">
        <f>J20+S20</f>
        <v>0</v>
      </c>
      <c r="I20" s="69"/>
      <c r="J20" s="30">
        <f>K20+N20+O20+P20+Q20+R20</f>
        <v>0</v>
      </c>
      <c r="K20" s="30">
        <f>L20+M20</f>
        <v>0</v>
      </c>
      <c r="L20" s="30" t="s">
        <v>56</v>
      </c>
      <c r="M20" s="30">
        <v>0</v>
      </c>
      <c r="N20" s="30" t="s">
        <v>56</v>
      </c>
      <c r="O20" s="30" t="s">
        <v>56</v>
      </c>
      <c r="P20" s="30" t="s">
        <v>56</v>
      </c>
      <c r="Q20" s="30" t="s">
        <v>56</v>
      </c>
      <c r="R20" s="30" t="s">
        <v>56</v>
      </c>
      <c r="S20" s="30">
        <f>T20+V20+W20</f>
        <v>0</v>
      </c>
      <c r="T20" s="30">
        <v>0</v>
      </c>
      <c r="U20" s="30">
        <v>0</v>
      </c>
      <c r="V20" s="30" t="s">
        <v>56</v>
      </c>
      <c r="W20" s="30">
        <v>0</v>
      </c>
    </row>
    <row r="21" spans="1:23" ht="15" customHeight="1">
      <c r="A21" s="26"/>
      <c r="B21" s="87"/>
      <c r="C21" s="88"/>
      <c r="D21" s="92"/>
      <c r="E21" s="96"/>
      <c r="F21" s="97"/>
      <c r="G21" s="29" t="s">
        <v>58</v>
      </c>
      <c r="H21" s="68">
        <f>J21+S21</f>
        <v>11200</v>
      </c>
      <c r="I21" s="69"/>
      <c r="J21" s="30">
        <f>K21+N21+O21+P21+Q21+R21</f>
        <v>11200</v>
      </c>
      <c r="K21" s="30">
        <f>L21+M21</f>
        <v>11200</v>
      </c>
      <c r="L21" s="30">
        <v>0</v>
      </c>
      <c r="M21" s="30">
        <v>11200</v>
      </c>
      <c r="N21" s="30" t="s">
        <v>56</v>
      </c>
      <c r="O21" s="30">
        <v>0</v>
      </c>
      <c r="P21" s="30" t="s">
        <v>56</v>
      </c>
      <c r="Q21" s="30" t="s">
        <v>56</v>
      </c>
      <c r="R21" s="30" t="s">
        <v>56</v>
      </c>
      <c r="S21" s="30">
        <f>T21+V21+W21</f>
        <v>0</v>
      </c>
      <c r="T21" s="30">
        <v>0</v>
      </c>
      <c r="U21" s="30">
        <v>0</v>
      </c>
      <c r="V21" s="30" t="s">
        <v>56</v>
      </c>
      <c r="W21" s="30">
        <v>0</v>
      </c>
    </row>
    <row r="22" spans="1:23" ht="17.25" customHeight="1">
      <c r="A22" s="26"/>
      <c r="B22" s="89"/>
      <c r="C22" s="90"/>
      <c r="D22" s="93"/>
      <c r="E22" s="98"/>
      <c r="F22" s="99"/>
      <c r="G22" s="29" t="s">
        <v>59</v>
      </c>
      <c r="H22" s="68">
        <f>H19-H20+H21</f>
        <v>51600</v>
      </c>
      <c r="I22" s="69"/>
      <c r="J22" s="31">
        <f aca="true" t="shared" si="2" ref="J22:W22">J19-J20+J21</f>
        <v>51600</v>
      </c>
      <c r="K22" s="31">
        <f t="shared" si="2"/>
        <v>51600</v>
      </c>
      <c r="L22" s="30">
        <f t="shared" si="2"/>
        <v>0</v>
      </c>
      <c r="M22" s="30">
        <f t="shared" si="2"/>
        <v>51600</v>
      </c>
      <c r="N22" s="30">
        <f t="shared" si="2"/>
        <v>0</v>
      </c>
      <c r="O22" s="30">
        <f t="shared" si="2"/>
        <v>0</v>
      </c>
      <c r="P22" s="30">
        <f t="shared" si="2"/>
        <v>0</v>
      </c>
      <c r="Q22" s="30">
        <f t="shared" si="2"/>
        <v>0</v>
      </c>
      <c r="R22" s="30">
        <f t="shared" si="2"/>
        <v>0</v>
      </c>
      <c r="S22" s="31">
        <f t="shared" si="2"/>
        <v>0</v>
      </c>
      <c r="T22" s="30">
        <f t="shared" si="2"/>
        <v>0</v>
      </c>
      <c r="U22" s="30">
        <f t="shared" si="2"/>
        <v>0</v>
      </c>
      <c r="V22" s="30">
        <f t="shared" si="2"/>
        <v>0</v>
      </c>
      <c r="W22" s="30">
        <f t="shared" si="2"/>
        <v>0</v>
      </c>
    </row>
    <row r="23" spans="1:23" ht="17.25" customHeight="1">
      <c r="A23" s="26"/>
      <c r="B23" s="85"/>
      <c r="C23" s="86"/>
      <c r="D23" s="91" t="s">
        <v>79</v>
      </c>
      <c r="E23" s="94" t="s">
        <v>63</v>
      </c>
      <c r="F23" s="95"/>
      <c r="G23" s="29" t="s">
        <v>55</v>
      </c>
      <c r="H23" s="68">
        <f>J23+S23</f>
        <v>7000</v>
      </c>
      <c r="I23" s="69"/>
      <c r="J23" s="30">
        <f>K23+N23+O23+P23+Q23+R23</f>
        <v>7000</v>
      </c>
      <c r="K23" s="30">
        <f>L23+M23</f>
        <v>7000</v>
      </c>
      <c r="L23" s="30">
        <v>0</v>
      </c>
      <c r="M23" s="30">
        <v>7000</v>
      </c>
      <c r="N23" s="30" t="s">
        <v>56</v>
      </c>
      <c r="O23" s="30">
        <v>0</v>
      </c>
      <c r="P23" s="30" t="s">
        <v>56</v>
      </c>
      <c r="Q23" s="30" t="s">
        <v>56</v>
      </c>
      <c r="R23" s="30" t="s">
        <v>56</v>
      </c>
      <c r="S23" s="30">
        <f>T23+V23+W23</f>
        <v>0</v>
      </c>
      <c r="T23" s="30">
        <v>0</v>
      </c>
      <c r="U23" s="30">
        <v>0</v>
      </c>
      <c r="V23" s="30" t="s">
        <v>56</v>
      </c>
      <c r="W23" s="30">
        <v>0</v>
      </c>
    </row>
    <row r="24" spans="1:23" ht="16.5" customHeight="1">
      <c r="A24" s="26"/>
      <c r="B24" s="87"/>
      <c r="C24" s="88"/>
      <c r="D24" s="92"/>
      <c r="E24" s="96"/>
      <c r="F24" s="97"/>
      <c r="G24" s="29" t="s">
        <v>57</v>
      </c>
      <c r="H24" s="68">
        <f>J24+S24</f>
        <v>1600</v>
      </c>
      <c r="I24" s="69"/>
      <c r="J24" s="30">
        <f>K24+N24+O24+P24+Q24+R24</f>
        <v>1600</v>
      </c>
      <c r="K24" s="30">
        <f>L24+M24</f>
        <v>1600</v>
      </c>
      <c r="L24" s="30" t="s">
        <v>56</v>
      </c>
      <c r="M24" s="30">
        <v>1600</v>
      </c>
      <c r="N24" s="30" t="s">
        <v>56</v>
      </c>
      <c r="O24" s="30" t="s">
        <v>56</v>
      </c>
      <c r="P24" s="30" t="s">
        <v>56</v>
      </c>
      <c r="Q24" s="30" t="s">
        <v>56</v>
      </c>
      <c r="R24" s="30" t="s">
        <v>56</v>
      </c>
      <c r="S24" s="30">
        <f>T24+V24+W24</f>
        <v>0</v>
      </c>
      <c r="T24" s="30">
        <v>0</v>
      </c>
      <c r="U24" s="30">
        <v>0</v>
      </c>
      <c r="V24" s="30" t="s">
        <v>56</v>
      </c>
      <c r="W24" s="30">
        <v>0</v>
      </c>
    </row>
    <row r="25" spans="1:23" ht="15" customHeight="1">
      <c r="A25" s="26"/>
      <c r="B25" s="87"/>
      <c r="C25" s="88"/>
      <c r="D25" s="92"/>
      <c r="E25" s="96"/>
      <c r="F25" s="97"/>
      <c r="G25" s="29" t="s">
        <v>58</v>
      </c>
      <c r="H25" s="68">
        <f>J25+S25</f>
        <v>0</v>
      </c>
      <c r="I25" s="69"/>
      <c r="J25" s="30">
        <f>K25+N25+O25+P25+Q25+R25</f>
        <v>0</v>
      </c>
      <c r="K25" s="30">
        <f>L25+M25</f>
        <v>0</v>
      </c>
      <c r="L25" s="30">
        <v>0</v>
      </c>
      <c r="M25" s="30">
        <v>0</v>
      </c>
      <c r="N25" s="30" t="s">
        <v>56</v>
      </c>
      <c r="O25" s="30">
        <v>0</v>
      </c>
      <c r="P25" s="30" t="s">
        <v>56</v>
      </c>
      <c r="Q25" s="30" t="s">
        <v>56</v>
      </c>
      <c r="R25" s="30" t="s">
        <v>56</v>
      </c>
      <c r="S25" s="30">
        <f>T25+V25+W25</f>
        <v>0</v>
      </c>
      <c r="T25" s="30">
        <v>0</v>
      </c>
      <c r="U25" s="30">
        <v>0</v>
      </c>
      <c r="V25" s="30" t="s">
        <v>56</v>
      </c>
      <c r="W25" s="30">
        <v>0</v>
      </c>
    </row>
    <row r="26" spans="1:23" ht="20.25" customHeight="1">
      <c r="A26" s="26"/>
      <c r="B26" s="89"/>
      <c r="C26" s="90"/>
      <c r="D26" s="93"/>
      <c r="E26" s="98"/>
      <c r="F26" s="99"/>
      <c r="G26" s="29" t="s">
        <v>59</v>
      </c>
      <c r="H26" s="68">
        <f>H23-H24+H25</f>
        <v>5400</v>
      </c>
      <c r="I26" s="69"/>
      <c r="J26" s="31">
        <f aca="true" t="shared" si="3" ref="J26:W26">J23-J24+J25</f>
        <v>5400</v>
      </c>
      <c r="K26" s="31">
        <f t="shared" si="3"/>
        <v>5400</v>
      </c>
      <c r="L26" s="30">
        <f t="shared" si="3"/>
        <v>0</v>
      </c>
      <c r="M26" s="30">
        <f t="shared" si="3"/>
        <v>5400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0</v>
      </c>
      <c r="S26" s="31">
        <f t="shared" si="3"/>
        <v>0</v>
      </c>
      <c r="T26" s="30">
        <f t="shared" si="3"/>
        <v>0</v>
      </c>
      <c r="U26" s="30">
        <f t="shared" si="3"/>
        <v>0</v>
      </c>
      <c r="V26" s="30">
        <f t="shared" si="3"/>
        <v>0</v>
      </c>
      <c r="W26" s="30">
        <f t="shared" si="3"/>
        <v>0</v>
      </c>
    </row>
    <row r="27" spans="1:24" ht="16.5" customHeight="1">
      <c r="A27" s="26"/>
      <c r="B27" s="70" t="s">
        <v>90</v>
      </c>
      <c r="C27" s="71"/>
      <c r="D27" s="76"/>
      <c r="E27" s="79" t="s">
        <v>91</v>
      </c>
      <c r="F27" s="80"/>
      <c r="G27" s="29" t="s">
        <v>55</v>
      </c>
      <c r="H27" s="68">
        <f>J27+S27</f>
        <v>100072</v>
      </c>
      <c r="I27" s="69"/>
      <c r="J27" s="31">
        <f>K27+O27</f>
        <v>100072</v>
      </c>
      <c r="K27" s="30">
        <f>L27+M27</f>
        <v>100072</v>
      </c>
      <c r="L27" s="30">
        <v>0</v>
      </c>
      <c r="M27" s="30">
        <v>100072</v>
      </c>
      <c r="N27" s="30" t="s">
        <v>56</v>
      </c>
      <c r="O27" s="30">
        <v>0</v>
      </c>
      <c r="P27" s="30" t="s">
        <v>56</v>
      </c>
      <c r="Q27" s="30" t="s">
        <v>56</v>
      </c>
      <c r="R27" s="30" t="s">
        <v>56</v>
      </c>
      <c r="S27" s="30">
        <f>T27+V27+W27</f>
        <v>0</v>
      </c>
      <c r="T27" s="30">
        <v>0</v>
      </c>
      <c r="U27" s="30">
        <v>0</v>
      </c>
      <c r="V27" s="30">
        <v>0</v>
      </c>
      <c r="W27" s="30">
        <v>0</v>
      </c>
      <c r="X27" s="118"/>
    </row>
    <row r="28" spans="1:24" ht="17.25" customHeight="1">
      <c r="A28" s="26"/>
      <c r="B28" s="72"/>
      <c r="C28" s="73"/>
      <c r="D28" s="77"/>
      <c r="E28" s="81"/>
      <c r="F28" s="82"/>
      <c r="G28" s="29" t="s">
        <v>57</v>
      </c>
      <c r="H28" s="68">
        <f>J28+S28</f>
        <v>13219</v>
      </c>
      <c r="I28" s="69"/>
      <c r="J28" s="30">
        <f>K28+N28+O28+P28+Q28+R28</f>
        <v>13219</v>
      </c>
      <c r="K28" s="30">
        <f>L28+M28</f>
        <v>13219</v>
      </c>
      <c r="L28" s="30">
        <v>0</v>
      </c>
      <c r="M28" s="30">
        <f>M32</f>
        <v>13219</v>
      </c>
      <c r="N28" s="30" t="s">
        <v>56</v>
      </c>
      <c r="O28" s="30" t="s">
        <v>56</v>
      </c>
      <c r="P28" s="30" t="s">
        <v>56</v>
      </c>
      <c r="Q28" s="30" t="s">
        <v>56</v>
      </c>
      <c r="R28" s="30" t="s">
        <v>56</v>
      </c>
      <c r="S28" s="30">
        <f>T28+V28+W28</f>
        <v>0</v>
      </c>
      <c r="T28" s="30">
        <v>0</v>
      </c>
      <c r="U28" s="30">
        <v>0</v>
      </c>
      <c r="V28" s="30" t="s">
        <v>56</v>
      </c>
      <c r="W28" s="30">
        <v>0</v>
      </c>
      <c r="X28" s="118"/>
    </row>
    <row r="29" spans="1:24" ht="15.75" customHeight="1">
      <c r="A29" s="26"/>
      <c r="B29" s="72"/>
      <c r="C29" s="73"/>
      <c r="D29" s="77"/>
      <c r="E29" s="81"/>
      <c r="F29" s="82"/>
      <c r="G29" s="29" t="s">
        <v>58</v>
      </c>
      <c r="H29" s="68">
        <f>J29+S29</f>
        <v>0</v>
      </c>
      <c r="I29" s="69"/>
      <c r="J29" s="30">
        <f>K29+N29+O29+P29+Q29+R29</f>
        <v>0</v>
      </c>
      <c r="K29" s="30">
        <f>L29+M29</f>
        <v>0</v>
      </c>
      <c r="L29" s="30">
        <f>L33</f>
        <v>0</v>
      </c>
      <c r="M29" s="30">
        <v>0</v>
      </c>
      <c r="N29" s="30" t="s">
        <v>56</v>
      </c>
      <c r="O29" s="30">
        <f>O33</f>
        <v>0</v>
      </c>
      <c r="P29" s="30" t="s">
        <v>56</v>
      </c>
      <c r="Q29" s="30" t="s">
        <v>56</v>
      </c>
      <c r="R29" s="30" t="s">
        <v>56</v>
      </c>
      <c r="S29" s="30">
        <f>T29+V29+W29</f>
        <v>0</v>
      </c>
      <c r="T29" s="30">
        <f>T33</f>
        <v>0</v>
      </c>
      <c r="U29" s="30">
        <v>0</v>
      </c>
      <c r="V29" s="30" t="s">
        <v>56</v>
      </c>
      <c r="W29" s="30">
        <v>0</v>
      </c>
      <c r="X29" s="118"/>
    </row>
    <row r="30" spans="1:23" ht="17.25" customHeight="1">
      <c r="A30" s="26"/>
      <c r="B30" s="74"/>
      <c r="C30" s="75"/>
      <c r="D30" s="78"/>
      <c r="E30" s="83"/>
      <c r="F30" s="84"/>
      <c r="G30" s="29" t="s">
        <v>59</v>
      </c>
      <c r="H30" s="68">
        <f>H27-H28+H29</f>
        <v>86853</v>
      </c>
      <c r="I30" s="69"/>
      <c r="J30" s="31">
        <f aca="true" t="shared" si="4" ref="J30:S30">J27-J28+J29</f>
        <v>86853</v>
      </c>
      <c r="K30" s="31">
        <f t="shared" si="4"/>
        <v>86853</v>
      </c>
      <c r="L30" s="30">
        <f t="shared" si="4"/>
        <v>0</v>
      </c>
      <c r="M30" s="30">
        <f t="shared" si="4"/>
        <v>86853</v>
      </c>
      <c r="N30" s="30">
        <f t="shared" si="4"/>
        <v>0</v>
      </c>
      <c r="O30" s="30">
        <f t="shared" si="4"/>
        <v>0</v>
      </c>
      <c r="P30" s="30">
        <f t="shared" si="4"/>
        <v>0</v>
      </c>
      <c r="Q30" s="30">
        <f t="shared" si="4"/>
        <v>0</v>
      </c>
      <c r="R30" s="30">
        <f t="shared" si="4"/>
        <v>0</v>
      </c>
      <c r="S30" s="31">
        <f t="shared" si="4"/>
        <v>0</v>
      </c>
      <c r="T30" s="30">
        <v>0</v>
      </c>
      <c r="U30" s="30">
        <f>U27-U28+U29</f>
        <v>0</v>
      </c>
      <c r="V30" s="30">
        <f>V27-V28+V29</f>
        <v>0</v>
      </c>
      <c r="W30" s="30">
        <v>0</v>
      </c>
    </row>
    <row r="31" spans="1:23" ht="16.5" customHeight="1">
      <c r="A31" s="26"/>
      <c r="B31" s="66"/>
      <c r="C31" s="66"/>
      <c r="D31" s="66" t="s">
        <v>92</v>
      </c>
      <c r="E31" s="67" t="s">
        <v>94</v>
      </c>
      <c r="F31" s="67"/>
      <c r="G31" s="29" t="s">
        <v>55</v>
      </c>
      <c r="H31" s="68">
        <f>J31+S31</f>
        <v>45072</v>
      </c>
      <c r="I31" s="69"/>
      <c r="J31" s="30">
        <f>K31+N31+O31+P31+Q31+R31</f>
        <v>45072</v>
      </c>
      <c r="K31" s="30">
        <f>L31+M31</f>
        <v>45072</v>
      </c>
      <c r="L31" s="30">
        <v>0</v>
      </c>
      <c r="M31" s="30">
        <v>45072</v>
      </c>
      <c r="N31" s="30" t="s">
        <v>56</v>
      </c>
      <c r="O31" s="30">
        <v>0</v>
      </c>
      <c r="P31" s="30" t="s">
        <v>56</v>
      </c>
      <c r="Q31" s="30" t="s">
        <v>56</v>
      </c>
      <c r="R31" s="30" t="s">
        <v>56</v>
      </c>
      <c r="S31" s="30">
        <f>T31+V31+W31</f>
        <v>0</v>
      </c>
      <c r="T31" s="30">
        <v>0</v>
      </c>
      <c r="U31" s="30">
        <v>0</v>
      </c>
      <c r="V31" s="30" t="s">
        <v>56</v>
      </c>
      <c r="W31" s="30">
        <v>0</v>
      </c>
    </row>
    <row r="32" spans="1:23" ht="18" customHeight="1">
      <c r="A32" s="26"/>
      <c r="B32" s="66"/>
      <c r="C32" s="66"/>
      <c r="D32" s="66"/>
      <c r="E32" s="67"/>
      <c r="F32" s="67"/>
      <c r="G32" s="29" t="s">
        <v>57</v>
      </c>
      <c r="H32" s="68">
        <f>J32+S32</f>
        <v>13219</v>
      </c>
      <c r="I32" s="69"/>
      <c r="J32" s="30">
        <f>K32+N32+O32+P32+Q32+R32</f>
        <v>13219</v>
      </c>
      <c r="K32" s="30">
        <f>L32+M32</f>
        <v>13219</v>
      </c>
      <c r="L32" s="30" t="s">
        <v>56</v>
      </c>
      <c r="M32" s="30">
        <v>13219</v>
      </c>
      <c r="N32" s="30" t="s">
        <v>56</v>
      </c>
      <c r="O32" s="30" t="s">
        <v>56</v>
      </c>
      <c r="P32" s="30" t="s">
        <v>56</v>
      </c>
      <c r="Q32" s="30" t="s">
        <v>56</v>
      </c>
      <c r="R32" s="30" t="s">
        <v>56</v>
      </c>
      <c r="S32" s="30">
        <f>T32+V32+W32</f>
        <v>0</v>
      </c>
      <c r="T32" s="30">
        <v>0</v>
      </c>
      <c r="U32" s="30">
        <v>0</v>
      </c>
      <c r="V32" s="30" t="s">
        <v>56</v>
      </c>
      <c r="W32" s="30">
        <v>0</v>
      </c>
    </row>
    <row r="33" spans="1:23" ht="17.25" customHeight="1">
      <c r="A33" s="26"/>
      <c r="B33" s="66"/>
      <c r="C33" s="66"/>
      <c r="D33" s="66"/>
      <c r="E33" s="67"/>
      <c r="F33" s="67"/>
      <c r="G33" s="29" t="s">
        <v>58</v>
      </c>
      <c r="H33" s="68">
        <f>J33+S33</f>
        <v>0</v>
      </c>
      <c r="I33" s="69"/>
      <c r="J33" s="30">
        <f>K33+N33+O33+P33+Q33+R33</f>
        <v>0</v>
      </c>
      <c r="K33" s="30">
        <f>L33+M33</f>
        <v>0</v>
      </c>
      <c r="L33" s="30">
        <v>0</v>
      </c>
      <c r="M33" s="30">
        <v>0</v>
      </c>
      <c r="N33" s="30" t="s">
        <v>56</v>
      </c>
      <c r="O33" s="30">
        <v>0</v>
      </c>
      <c r="P33" s="30" t="s">
        <v>56</v>
      </c>
      <c r="Q33" s="30" t="s">
        <v>56</v>
      </c>
      <c r="R33" s="30" t="s">
        <v>56</v>
      </c>
      <c r="S33" s="30">
        <f>T33+V33+W33</f>
        <v>0</v>
      </c>
      <c r="T33" s="30">
        <v>0</v>
      </c>
      <c r="U33" s="30">
        <v>0</v>
      </c>
      <c r="V33" s="30" t="s">
        <v>56</v>
      </c>
      <c r="W33" s="30">
        <v>0</v>
      </c>
    </row>
    <row r="34" spans="1:23" ht="19.5" customHeight="1">
      <c r="A34" s="26"/>
      <c r="B34" s="66"/>
      <c r="C34" s="66"/>
      <c r="D34" s="66"/>
      <c r="E34" s="67"/>
      <c r="F34" s="67"/>
      <c r="G34" s="29" t="s">
        <v>59</v>
      </c>
      <c r="H34" s="68">
        <f>H31-H32+H33</f>
        <v>31853</v>
      </c>
      <c r="I34" s="69"/>
      <c r="J34" s="31">
        <f aca="true" t="shared" si="5" ref="J34:W34">J31-J32+J33</f>
        <v>31853</v>
      </c>
      <c r="K34" s="31">
        <f t="shared" si="5"/>
        <v>31853</v>
      </c>
      <c r="L34" s="30">
        <f t="shared" si="5"/>
        <v>0</v>
      </c>
      <c r="M34" s="30">
        <f t="shared" si="5"/>
        <v>31853</v>
      </c>
      <c r="N34" s="30">
        <f t="shared" si="5"/>
        <v>0</v>
      </c>
      <c r="O34" s="30">
        <f t="shared" si="5"/>
        <v>0</v>
      </c>
      <c r="P34" s="30">
        <f t="shared" si="5"/>
        <v>0</v>
      </c>
      <c r="Q34" s="30">
        <f t="shared" si="5"/>
        <v>0</v>
      </c>
      <c r="R34" s="30">
        <f t="shared" si="5"/>
        <v>0</v>
      </c>
      <c r="S34" s="31">
        <f t="shared" si="5"/>
        <v>0</v>
      </c>
      <c r="T34" s="30">
        <f t="shared" si="5"/>
        <v>0</v>
      </c>
      <c r="U34" s="30">
        <f t="shared" si="5"/>
        <v>0</v>
      </c>
      <c r="V34" s="30">
        <f t="shared" si="5"/>
        <v>0</v>
      </c>
      <c r="W34" s="30">
        <f t="shared" si="5"/>
        <v>0</v>
      </c>
    </row>
    <row r="35" spans="1:24" ht="18" customHeight="1">
      <c r="A35" s="26"/>
      <c r="B35" s="70" t="s">
        <v>67</v>
      </c>
      <c r="C35" s="71"/>
      <c r="D35" s="76"/>
      <c r="E35" s="79" t="s">
        <v>69</v>
      </c>
      <c r="F35" s="80"/>
      <c r="G35" s="29" t="s">
        <v>55</v>
      </c>
      <c r="H35" s="68">
        <f>J35+S35</f>
        <v>21009115.92</v>
      </c>
      <c r="I35" s="69"/>
      <c r="J35" s="31">
        <f>K35+N35+O35</f>
        <v>12792468</v>
      </c>
      <c r="K35" s="30">
        <f>L35+M35</f>
        <v>11868759</v>
      </c>
      <c r="L35" s="30">
        <v>9946158</v>
      </c>
      <c r="M35" s="30">
        <v>1922601</v>
      </c>
      <c r="N35" s="30">
        <v>328580</v>
      </c>
      <c r="O35" s="30">
        <v>595129</v>
      </c>
      <c r="P35" s="30" t="s">
        <v>56</v>
      </c>
      <c r="Q35" s="30" t="s">
        <v>56</v>
      </c>
      <c r="R35" s="30" t="s">
        <v>56</v>
      </c>
      <c r="S35" s="30">
        <f>T35+V35+W35</f>
        <v>8216647.92</v>
      </c>
      <c r="T35" s="30">
        <v>8216647.92</v>
      </c>
      <c r="U35" s="30">
        <v>7607448.92</v>
      </c>
      <c r="V35" s="30">
        <v>0</v>
      </c>
      <c r="W35" s="30">
        <v>0</v>
      </c>
      <c r="X35" s="118"/>
    </row>
    <row r="36" spans="1:24" ht="17.25" customHeight="1">
      <c r="A36" s="26"/>
      <c r="B36" s="72"/>
      <c r="C36" s="73"/>
      <c r="D36" s="77"/>
      <c r="E36" s="81"/>
      <c r="F36" s="82"/>
      <c r="G36" s="29" t="s">
        <v>57</v>
      </c>
      <c r="H36" s="68">
        <f>J36+S36</f>
        <v>48024</v>
      </c>
      <c r="I36" s="69"/>
      <c r="J36" s="30">
        <f>K36+N36+O36+P36+Q36+R36</f>
        <v>48024</v>
      </c>
      <c r="K36" s="30">
        <f>L36+M36</f>
        <v>48024</v>
      </c>
      <c r="L36" s="30">
        <f>L40+L48</f>
        <v>48024</v>
      </c>
      <c r="M36" s="30" t="s">
        <v>56</v>
      </c>
      <c r="N36" s="30" t="s">
        <v>56</v>
      </c>
      <c r="O36" s="30" t="s">
        <v>56</v>
      </c>
      <c r="P36" s="30" t="s">
        <v>56</v>
      </c>
      <c r="Q36" s="30" t="s">
        <v>56</v>
      </c>
      <c r="R36" s="30" t="s">
        <v>56</v>
      </c>
      <c r="S36" s="30">
        <f>T36+V36+W36</f>
        <v>0</v>
      </c>
      <c r="T36" s="30">
        <v>0</v>
      </c>
      <c r="U36" s="30">
        <v>0</v>
      </c>
      <c r="V36" s="30" t="s">
        <v>56</v>
      </c>
      <c r="W36" s="30">
        <v>0</v>
      </c>
      <c r="X36" s="118"/>
    </row>
    <row r="37" spans="1:24" ht="15.75" customHeight="1">
      <c r="A37" s="26"/>
      <c r="B37" s="72"/>
      <c r="C37" s="73"/>
      <c r="D37" s="77"/>
      <c r="E37" s="81"/>
      <c r="F37" s="82"/>
      <c r="G37" s="29" t="s">
        <v>58</v>
      </c>
      <c r="H37" s="68">
        <f>J37+S37</f>
        <v>48024</v>
      </c>
      <c r="I37" s="69"/>
      <c r="J37" s="30">
        <f>K37+N37+O37+P37+Q37+R37</f>
        <v>48024</v>
      </c>
      <c r="K37" s="30">
        <f>L37+M37</f>
        <v>42017</v>
      </c>
      <c r="L37" s="30">
        <v>0</v>
      </c>
      <c r="M37" s="30">
        <f>M41+M45+M49</f>
        <v>42017</v>
      </c>
      <c r="N37" s="30" t="s">
        <v>56</v>
      </c>
      <c r="O37" s="30">
        <f>O41+O49</f>
        <v>6007</v>
      </c>
      <c r="P37" s="30" t="s">
        <v>56</v>
      </c>
      <c r="Q37" s="30" t="s">
        <v>56</v>
      </c>
      <c r="R37" s="30" t="s">
        <v>56</v>
      </c>
      <c r="S37" s="30">
        <f>T37+V37+W37</f>
        <v>0</v>
      </c>
      <c r="T37" s="30">
        <v>0</v>
      </c>
      <c r="U37" s="30">
        <v>0</v>
      </c>
      <c r="V37" s="30" t="s">
        <v>56</v>
      </c>
      <c r="W37" s="30">
        <v>0</v>
      </c>
      <c r="X37" s="118"/>
    </row>
    <row r="38" spans="1:23" ht="18" customHeight="1">
      <c r="A38" s="26"/>
      <c r="B38" s="74"/>
      <c r="C38" s="75"/>
      <c r="D38" s="78"/>
      <c r="E38" s="83"/>
      <c r="F38" s="84"/>
      <c r="G38" s="29" t="s">
        <v>59</v>
      </c>
      <c r="H38" s="68">
        <f>H35-H36+H37</f>
        <v>21009115.92</v>
      </c>
      <c r="I38" s="69"/>
      <c r="J38" s="31">
        <f aca="true" t="shared" si="6" ref="J38:T38">J35-J36+J37</f>
        <v>12792468</v>
      </c>
      <c r="K38" s="31">
        <f t="shared" si="6"/>
        <v>11862752</v>
      </c>
      <c r="L38" s="30">
        <f t="shared" si="6"/>
        <v>9898134</v>
      </c>
      <c r="M38" s="30">
        <f t="shared" si="6"/>
        <v>1964618</v>
      </c>
      <c r="N38" s="30">
        <f t="shared" si="6"/>
        <v>328580</v>
      </c>
      <c r="O38" s="30">
        <f t="shared" si="6"/>
        <v>601136</v>
      </c>
      <c r="P38" s="30">
        <f t="shared" si="6"/>
        <v>0</v>
      </c>
      <c r="Q38" s="30">
        <f t="shared" si="6"/>
        <v>0</v>
      </c>
      <c r="R38" s="30">
        <f t="shared" si="6"/>
        <v>0</v>
      </c>
      <c r="S38" s="31">
        <f t="shared" si="6"/>
        <v>8216647.92</v>
      </c>
      <c r="T38" s="31">
        <f t="shared" si="6"/>
        <v>8216647.92</v>
      </c>
      <c r="U38" s="30">
        <f>U35-U36+U37</f>
        <v>7607448.92</v>
      </c>
      <c r="V38" s="30">
        <f>V35-V36+V37</f>
        <v>0</v>
      </c>
      <c r="W38" s="30">
        <v>0</v>
      </c>
    </row>
    <row r="39" spans="1:23" ht="19.5" customHeight="1">
      <c r="A39" s="26"/>
      <c r="B39" s="85"/>
      <c r="C39" s="86"/>
      <c r="D39" s="91" t="s">
        <v>70</v>
      </c>
      <c r="E39" s="94" t="s">
        <v>71</v>
      </c>
      <c r="F39" s="95"/>
      <c r="G39" s="29" t="s">
        <v>55</v>
      </c>
      <c r="H39" s="68">
        <f>J39+S39</f>
        <v>6260339</v>
      </c>
      <c r="I39" s="69"/>
      <c r="J39" s="30">
        <f>K39+N39+O39+P39+Q39+R39</f>
        <v>6247906</v>
      </c>
      <c r="K39" s="30">
        <f>L39+M39</f>
        <v>5944728</v>
      </c>
      <c r="L39" s="30">
        <v>5153000</v>
      </c>
      <c r="M39" s="30">
        <v>791728</v>
      </c>
      <c r="N39" s="30" t="s">
        <v>56</v>
      </c>
      <c r="O39" s="30">
        <v>303178</v>
      </c>
      <c r="P39" s="30" t="s">
        <v>56</v>
      </c>
      <c r="Q39" s="30" t="s">
        <v>56</v>
      </c>
      <c r="R39" s="30" t="s">
        <v>56</v>
      </c>
      <c r="S39" s="30">
        <f>T39+V39+W39</f>
        <v>12433</v>
      </c>
      <c r="T39" s="30">
        <v>12433</v>
      </c>
      <c r="U39" s="30">
        <v>0</v>
      </c>
      <c r="V39" s="30" t="s">
        <v>56</v>
      </c>
      <c r="W39" s="30">
        <v>0</v>
      </c>
    </row>
    <row r="40" spans="1:23" ht="19.5" customHeight="1">
      <c r="A40" s="26"/>
      <c r="B40" s="87"/>
      <c r="C40" s="88"/>
      <c r="D40" s="92"/>
      <c r="E40" s="96"/>
      <c r="F40" s="97"/>
      <c r="G40" s="29" t="s">
        <v>57</v>
      </c>
      <c r="H40" s="68">
        <f>J40+S40</f>
        <v>10000</v>
      </c>
      <c r="I40" s="69"/>
      <c r="J40" s="30">
        <f>K40+N40+O40+P40+Q40+R40</f>
        <v>10000</v>
      </c>
      <c r="K40" s="30">
        <f>L40+M40</f>
        <v>10000</v>
      </c>
      <c r="L40" s="30">
        <v>10000</v>
      </c>
      <c r="M40" s="30" t="s">
        <v>56</v>
      </c>
      <c r="N40" s="30" t="s">
        <v>56</v>
      </c>
      <c r="O40" s="30" t="s">
        <v>56</v>
      </c>
      <c r="P40" s="30" t="s">
        <v>56</v>
      </c>
      <c r="Q40" s="30" t="s">
        <v>56</v>
      </c>
      <c r="R40" s="30" t="s">
        <v>56</v>
      </c>
      <c r="S40" s="30">
        <f>T40+V40+W40</f>
        <v>0</v>
      </c>
      <c r="T40" s="30">
        <v>0</v>
      </c>
      <c r="U40" s="30">
        <v>0</v>
      </c>
      <c r="V40" s="30" t="s">
        <v>56</v>
      </c>
      <c r="W40" s="30">
        <v>0</v>
      </c>
    </row>
    <row r="41" spans="1:23" ht="17.25" customHeight="1">
      <c r="A41" s="26"/>
      <c r="B41" s="87"/>
      <c r="C41" s="88"/>
      <c r="D41" s="92"/>
      <c r="E41" s="96"/>
      <c r="F41" s="97"/>
      <c r="G41" s="29" t="s">
        <v>58</v>
      </c>
      <c r="H41" s="68">
        <f>J41+S41</f>
        <v>18400</v>
      </c>
      <c r="I41" s="69"/>
      <c r="J41" s="30">
        <f>K41+N41+O41+P41+Q41+R41</f>
        <v>18400</v>
      </c>
      <c r="K41" s="30">
        <f>L41+M41</f>
        <v>15400</v>
      </c>
      <c r="L41" s="30">
        <v>0</v>
      </c>
      <c r="M41" s="30">
        <v>15400</v>
      </c>
      <c r="N41" s="30" t="s">
        <v>56</v>
      </c>
      <c r="O41" s="30">
        <v>3000</v>
      </c>
      <c r="P41" s="30" t="s">
        <v>56</v>
      </c>
      <c r="Q41" s="30" t="s">
        <v>56</v>
      </c>
      <c r="R41" s="30" t="s">
        <v>56</v>
      </c>
      <c r="S41" s="30">
        <f>T41+V41+W41</f>
        <v>0</v>
      </c>
      <c r="T41" s="30">
        <v>0</v>
      </c>
      <c r="U41" s="30">
        <v>0</v>
      </c>
      <c r="V41" s="30" t="s">
        <v>56</v>
      </c>
      <c r="W41" s="30">
        <v>0</v>
      </c>
    </row>
    <row r="42" spans="1:23" ht="19.5" customHeight="1">
      <c r="A42" s="26"/>
      <c r="B42" s="89"/>
      <c r="C42" s="90"/>
      <c r="D42" s="93"/>
      <c r="E42" s="98"/>
      <c r="F42" s="99"/>
      <c r="G42" s="29" t="s">
        <v>59</v>
      </c>
      <c r="H42" s="68">
        <f>H39-H40+H41</f>
        <v>6268739</v>
      </c>
      <c r="I42" s="69"/>
      <c r="J42" s="31">
        <f aca="true" t="shared" si="7" ref="J42:W42">J39-J40+J41</f>
        <v>6256306</v>
      </c>
      <c r="K42" s="31">
        <f t="shared" si="7"/>
        <v>5950128</v>
      </c>
      <c r="L42" s="30">
        <f t="shared" si="7"/>
        <v>5143000</v>
      </c>
      <c r="M42" s="30">
        <f t="shared" si="7"/>
        <v>807128</v>
      </c>
      <c r="N42" s="30">
        <f t="shared" si="7"/>
        <v>0</v>
      </c>
      <c r="O42" s="30">
        <f>O39-O40+O41</f>
        <v>306178</v>
      </c>
      <c r="P42" s="30">
        <f t="shared" si="7"/>
        <v>0</v>
      </c>
      <c r="Q42" s="30">
        <f t="shared" si="7"/>
        <v>0</v>
      </c>
      <c r="R42" s="30">
        <f t="shared" si="7"/>
        <v>0</v>
      </c>
      <c r="S42" s="31">
        <f t="shared" si="7"/>
        <v>12433</v>
      </c>
      <c r="T42" s="30">
        <f t="shared" si="7"/>
        <v>12433</v>
      </c>
      <c r="U42" s="30">
        <f t="shared" si="7"/>
        <v>0</v>
      </c>
      <c r="V42" s="30">
        <f t="shared" si="7"/>
        <v>0</v>
      </c>
      <c r="W42" s="30">
        <f t="shared" si="7"/>
        <v>0</v>
      </c>
    </row>
    <row r="43" spans="1:23" ht="18" customHeight="1">
      <c r="A43" s="26"/>
      <c r="B43" s="85"/>
      <c r="C43" s="86"/>
      <c r="D43" s="91" t="s">
        <v>74</v>
      </c>
      <c r="E43" s="94" t="s">
        <v>75</v>
      </c>
      <c r="F43" s="95"/>
      <c r="G43" s="29" t="s">
        <v>55</v>
      </c>
      <c r="H43" s="68">
        <f>J43+S43</f>
        <v>1275167</v>
      </c>
      <c r="I43" s="69"/>
      <c r="J43" s="30">
        <f>K43+N43+O43+P43+Q43+R43</f>
        <v>1275167</v>
      </c>
      <c r="K43" s="30">
        <f>L43+M43</f>
        <v>915683</v>
      </c>
      <c r="L43" s="30">
        <v>687904</v>
      </c>
      <c r="M43" s="30">
        <v>227779</v>
      </c>
      <c r="N43" s="30">
        <v>328580</v>
      </c>
      <c r="O43" s="30">
        <v>30904</v>
      </c>
      <c r="P43" s="30" t="s">
        <v>56</v>
      </c>
      <c r="Q43" s="30" t="s">
        <v>56</v>
      </c>
      <c r="R43" s="30" t="s">
        <v>56</v>
      </c>
      <c r="S43" s="30">
        <f>T43+V43+W43</f>
        <v>0</v>
      </c>
      <c r="T43" s="30">
        <v>0</v>
      </c>
      <c r="U43" s="30">
        <v>0</v>
      </c>
      <c r="V43" s="30" t="s">
        <v>56</v>
      </c>
      <c r="W43" s="30">
        <v>0</v>
      </c>
    </row>
    <row r="44" spans="1:23" ht="18" customHeight="1">
      <c r="A44" s="26"/>
      <c r="B44" s="87"/>
      <c r="C44" s="88"/>
      <c r="D44" s="92"/>
      <c r="E44" s="96"/>
      <c r="F44" s="97"/>
      <c r="G44" s="29" t="s">
        <v>57</v>
      </c>
      <c r="H44" s="68">
        <f>J44+S44</f>
        <v>0</v>
      </c>
      <c r="I44" s="69"/>
      <c r="J44" s="30">
        <f>K44+N44+O44+P44+Q44+R44</f>
        <v>0</v>
      </c>
      <c r="K44" s="30">
        <f>L44+M44</f>
        <v>0</v>
      </c>
      <c r="L44" s="30">
        <v>0</v>
      </c>
      <c r="M44" s="30" t="s">
        <v>56</v>
      </c>
      <c r="N44" s="30" t="s">
        <v>56</v>
      </c>
      <c r="O44" s="30" t="s">
        <v>56</v>
      </c>
      <c r="P44" s="30" t="s">
        <v>56</v>
      </c>
      <c r="Q44" s="30" t="s">
        <v>56</v>
      </c>
      <c r="R44" s="30" t="s">
        <v>56</v>
      </c>
      <c r="S44" s="30">
        <f>T44+V44+W44</f>
        <v>0</v>
      </c>
      <c r="T44" s="30">
        <v>0</v>
      </c>
      <c r="U44" s="30">
        <v>0</v>
      </c>
      <c r="V44" s="30" t="s">
        <v>56</v>
      </c>
      <c r="W44" s="30">
        <v>0</v>
      </c>
    </row>
    <row r="45" spans="1:23" ht="17.25" customHeight="1">
      <c r="A45" s="26"/>
      <c r="B45" s="87"/>
      <c r="C45" s="88"/>
      <c r="D45" s="92"/>
      <c r="E45" s="96"/>
      <c r="F45" s="97"/>
      <c r="G45" s="29" t="s">
        <v>58</v>
      </c>
      <c r="H45" s="68">
        <f>J45+S45</f>
        <v>11000</v>
      </c>
      <c r="I45" s="69"/>
      <c r="J45" s="30">
        <f>K45+N45+O45+P45+Q45+R45</f>
        <v>11000</v>
      </c>
      <c r="K45" s="30">
        <f>L45+M45</f>
        <v>11000</v>
      </c>
      <c r="L45" s="30">
        <v>0</v>
      </c>
      <c r="M45" s="30">
        <v>11000</v>
      </c>
      <c r="N45" s="30" t="s">
        <v>56</v>
      </c>
      <c r="O45" s="30">
        <v>0</v>
      </c>
      <c r="P45" s="30" t="s">
        <v>56</v>
      </c>
      <c r="Q45" s="30" t="s">
        <v>56</v>
      </c>
      <c r="R45" s="30" t="s">
        <v>56</v>
      </c>
      <c r="S45" s="30">
        <f>T45+V45+W45</f>
        <v>0</v>
      </c>
      <c r="T45" s="30">
        <v>0</v>
      </c>
      <c r="U45" s="30">
        <v>0</v>
      </c>
      <c r="V45" s="30" t="s">
        <v>56</v>
      </c>
      <c r="W45" s="30">
        <v>0</v>
      </c>
    </row>
    <row r="46" spans="1:23" ht="20.25" customHeight="1">
      <c r="A46" s="26"/>
      <c r="B46" s="89"/>
      <c r="C46" s="90"/>
      <c r="D46" s="93"/>
      <c r="E46" s="98"/>
      <c r="F46" s="99"/>
      <c r="G46" s="29" t="s">
        <v>59</v>
      </c>
      <c r="H46" s="68">
        <f>H43-H44+H45</f>
        <v>1286167</v>
      </c>
      <c r="I46" s="69"/>
      <c r="J46" s="31">
        <f aca="true" t="shared" si="8" ref="J46:W46">J43-J44+J45</f>
        <v>1286167</v>
      </c>
      <c r="K46" s="31">
        <f t="shared" si="8"/>
        <v>926683</v>
      </c>
      <c r="L46" s="30">
        <f t="shared" si="8"/>
        <v>687904</v>
      </c>
      <c r="M46" s="30">
        <f t="shared" si="8"/>
        <v>238779</v>
      </c>
      <c r="N46" s="30">
        <f t="shared" si="8"/>
        <v>328580</v>
      </c>
      <c r="O46" s="30">
        <f t="shared" si="8"/>
        <v>30904</v>
      </c>
      <c r="P46" s="30">
        <f t="shared" si="8"/>
        <v>0</v>
      </c>
      <c r="Q46" s="30">
        <f t="shared" si="8"/>
        <v>0</v>
      </c>
      <c r="R46" s="30">
        <f t="shared" si="8"/>
        <v>0</v>
      </c>
      <c r="S46" s="31">
        <f t="shared" si="8"/>
        <v>0</v>
      </c>
      <c r="T46" s="30">
        <f t="shared" si="8"/>
        <v>0</v>
      </c>
      <c r="U46" s="30">
        <f t="shared" si="8"/>
        <v>0</v>
      </c>
      <c r="V46" s="30">
        <f t="shared" si="8"/>
        <v>0</v>
      </c>
      <c r="W46" s="30">
        <f t="shared" si="8"/>
        <v>0</v>
      </c>
    </row>
    <row r="47" spans="1:23" ht="15.75" customHeight="1">
      <c r="A47" s="26"/>
      <c r="B47" s="85"/>
      <c r="C47" s="86"/>
      <c r="D47" s="91" t="s">
        <v>72</v>
      </c>
      <c r="E47" s="94" t="s">
        <v>73</v>
      </c>
      <c r="F47" s="95"/>
      <c r="G47" s="29" t="s">
        <v>55</v>
      </c>
      <c r="H47" s="68">
        <f>J47+S47</f>
        <v>4151758</v>
      </c>
      <c r="I47" s="69"/>
      <c r="J47" s="30">
        <f>K47+N47+O47+P47+Q47+R47</f>
        <v>4134992</v>
      </c>
      <c r="K47" s="30">
        <f>L47+M47</f>
        <v>3901190</v>
      </c>
      <c r="L47" s="30">
        <v>3437925</v>
      </c>
      <c r="M47" s="30">
        <v>463265</v>
      </c>
      <c r="N47" s="30" t="s">
        <v>56</v>
      </c>
      <c r="O47" s="30">
        <v>233802</v>
      </c>
      <c r="P47" s="30" t="s">
        <v>56</v>
      </c>
      <c r="Q47" s="30" t="s">
        <v>56</v>
      </c>
      <c r="R47" s="30" t="s">
        <v>56</v>
      </c>
      <c r="S47" s="30">
        <f>T47+V47+W47</f>
        <v>16766</v>
      </c>
      <c r="T47" s="30">
        <v>16766</v>
      </c>
      <c r="U47" s="30">
        <v>0</v>
      </c>
      <c r="V47" s="30" t="s">
        <v>56</v>
      </c>
      <c r="W47" s="30">
        <v>0</v>
      </c>
    </row>
    <row r="48" spans="1:23" ht="19.5" customHeight="1">
      <c r="A48" s="26"/>
      <c r="B48" s="87"/>
      <c r="C48" s="88"/>
      <c r="D48" s="92"/>
      <c r="E48" s="96"/>
      <c r="F48" s="97"/>
      <c r="G48" s="29" t="s">
        <v>57</v>
      </c>
      <c r="H48" s="68">
        <f>J48+S48</f>
        <v>38024</v>
      </c>
      <c r="I48" s="69"/>
      <c r="J48" s="30">
        <f>K48+N48+O48+P48+Q48+R48</f>
        <v>38024</v>
      </c>
      <c r="K48" s="30">
        <f>L48+M48</f>
        <v>38024</v>
      </c>
      <c r="L48" s="30">
        <v>38024</v>
      </c>
      <c r="M48" s="30" t="s">
        <v>56</v>
      </c>
      <c r="N48" s="30" t="s">
        <v>56</v>
      </c>
      <c r="O48" s="30" t="s">
        <v>56</v>
      </c>
      <c r="P48" s="30" t="s">
        <v>56</v>
      </c>
      <c r="Q48" s="30" t="s">
        <v>56</v>
      </c>
      <c r="R48" s="30" t="s">
        <v>56</v>
      </c>
      <c r="S48" s="30">
        <f>T48+V48+W48</f>
        <v>0</v>
      </c>
      <c r="T48" s="30">
        <v>0</v>
      </c>
      <c r="U48" s="30">
        <v>0</v>
      </c>
      <c r="V48" s="30" t="s">
        <v>56</v>
      </c>
      <c r="W48" s="30">
        <v>0</v>
      </c>
    </row>
    <row r="49" spans="1:23" ht="17.25" customHeight="1">
      <c r="A49" s="26"/>
      <c r="B49" s="87"/>
      <c r="C49" s="88"/>
      <c r="D49" s="92"/>
      <c r="E49" s="96"/>
      <c r="F49" s="97"/>
      <c r="G49" s="29" t="s">
        <v>58</v>
      </c>
      <c r="H49" s="68">
        <f>J49+S49</f>
        <v>18624</v>
      </c>
      <c r="I49" s="69"/>
      <c r="J49" s="30">
        <f>K49+N49+O49+P49+Q49+R49</f>
        <v>18624</v>
      </c>
      <c r="K49" s="30">
        <f>L49+M49</f>
        <v>15617</v>
      </c>
      <c r="L49" s="30">
        <v>0</v>
      </c>
      <c r="M49" s="30">
        <v>15617</v>
      </c>
      <c r="N49" s="30" t="s">
        <v>56</v>
      </c>
      <c r="O49" s="30">
        <v>3007</v>
      </c>
      <c r="P49" s="30" t="s">
        <v>56</v>
      </c>
      <c r="Q49" s="30" t="s">
        <v>56</v>
      </c>
      <c r="R49" s="30" t="s">
        <v>56</v>
      </c>
      <c r="S49" s="30">
        <f>T49+V49+W49</f>
        <v>0</v>
      </c>
      <c r="T49" s="30">
        <v>0</v>
      </c>
      <c r="U49" s="30">
        <v>0</v>
      </c>
      <c r="V49" s="30" t="s">
        <v>56</v>
      </c>
      <c r="W49" s="30">
        <v>0</v>
      </c>
    </row>
    <row r="50" spans="1:23" ht="19.5" customHeight="1">
      <c r="A50" s="26"/>
      <c r="B50" s="89"/>
      <c r="C50" s="90"/>
      <c r="D50" s="93"/>
      <c r="E50" s="98"/>
      <c r="F50" s="99"/>
      <c r="G50" s="29" t="s">
        <v>59</v>
      </c>
      <c r="H50" s="68">
        <f>H47-H48+H49</f>
        <v>4132358</v>
      </c>
      <c r="I50" s="69"/>
      <c r="J50" s="31">
        <f aca="true" t="shared" si="9" ref="J50:W50">J47-J48+J49</f>
        <v>4115592</v>
      </c>
      <c r="K50" s="31">
        <f t="shared" si="9"/>
        <v>3878783</v>
      </c>
      <c r="L50" s="30">
        <f t="shared" si="9"/>
        <v>3399901</v>
      </c>
      <c r="M50" s="30">
        <f t="shared" si="9"/>
        <v>478882</v>
      </c>
      <c r="N50" s="30">
        <f t="shared" si="9"/>
        <v>0</v>
      </c>
      <c r="O50" s="30">
        <f t="shared" si="9"/>
        <v>236809</v>
      </c>
      <c r="P50" s="30">
        <f t="shared" si="9"/>
        <v>0</v>
      </c>
      <c r="Q50" s="30">
        <f t="shared" si="9"/>
        <v>0</v>
      </c>
      <c r="R50" s="30">
        <f t="shared" si="9"/>
        <v>0</v>
      </c>
      <c r="S50" s="31">
        <f t="shared" si="9"/>
        <v>16766</v>
      </c>
      <c r="T50" s="30">
        <f t="shared" si="9"/>
        <v>16766</v>
      </c>
      <c r="U50" s="30">
        <f t="shared" si="9"/>
        <v>0</v>
      </c>
      <c r="V50" s="30">
        <f t="shared" si="9"/>
        <v>0</v>
      </c>
      <c r="W50" s="30">
        <f t="shared" si="9"/>
        <v>0</v>
      </c>
    </row>
    <row r="51" spans="1:24" ht="18" customHeight="1">
      <c r="A51" s="26"/>
      <c r="B51" s="103" t="s">
        <v>85</v>
      </c>
      <c r="C51" s="103"/>
      <c r="D51" s="104"/>
      <c r="E51" s="105" t="s">
        <v>80</v>
      </c>
      <c r="F51" s="105"/>
      <c r="G51" s="29" t="s">
        <v>55</v>
      </c>
      <c r="H51" s="100">
        <f>J51+S51</f>
        <v>342323</v>
      </c>
      <c r="I51" s="101"/>
      <c r="J51" s="31">
        <f>K51+O51</f>
        <v>342323</v>
      </c>
      <c r="K51" s="30">
        <f>L51+M51</f>
        <v>266508</v>
      </c>
      <c r="L51" s="30">
        <v>243415</v>
      </c>
      <c r="M51" s="30">
        <v>23093</v>
      </c>
      <c r="N51" s="30" t="s">
        <v>56</v>
      </c>
      <c r="O51" s="30">
        <v>75815</v>
      </c>
      <c r="P51" s="30" t="s">
        <v>56</v>
      </c>
      <c r="Q51" s="30" t="s">
        <v>56</v>
      </c>
      <c r="R51" s="30" t="s">
        <v>56</v>
      </c>
      <c r="S51" s="30">
        <f>T51+V51+W51</f>
        <v>0</v>
      </c>
      <c r="T51" s="30">
        <v>0</v>
      </c>
      <c r="U51" s="30">
        <v>0</v>
      </c>
      <c r="V51" s="30">
        <v>0</v>
      </c>
      <c r="W51" s="30">
        <v>0</v>
      </c>
      <c r="X51" s="119"/>
    </row>
    <row r="52" spans="1:24" ht="17.25" customHeight="1">
      <c r="A52" s="26"/>
      <c r="B52" s="103"/>
      <c r="C52" s="103"/>
      <c r="D52" s="104"/>
      <c r="E52" s="105"/>
      <c r="F52" s="105"/>
      <c r="G52" s="29" t="s">
        <v>57</v>
      </c>
      <c r="H52" s="100">
        <f>J52+S52</f>
        <v>0</v>
      </c>
      <c r="I52" s="101"/>
      <c r="J52" s="30">
        <f>K52+N52+O52+P52+Q52+R52</f>
        <v>0</v>
      </c>
      <c r="K52" s="30">
        <f>L52+M52</f>
        <v>0</v>
      </c>
      <c r="L52" s="30">
        <v>0</v>
      </c>
      <c r="M52" s="30" t="s">
        <v>56</v>
      </c>
      <c r="N52" s="30" t="s">
        <v>56</v>
      </c>
      <c r="O52" s="30" t="s">
        <v>56</v>
      </c>
      <c r="P52" s="30" t="s">
        <v>56</v>
      </c>
      <c r="Q52" s="30" t="s">
        <v>56</v>
      </c>
      <c r="R52" s="30" t="s">
        <v>56</v>
      </c>
      <c r="S52" s="30">
        <f>T52+V52+W52</f>
        <v>0</v>
      </c>
      <c r="T52" s="30">
        <v>0</v>
      </c>
      <c r="U52" s="30">
        <v>0</v>
      </c>
      <c r="V52" s="30" t="s">
        <v>56</v>
      </c>
      <c r="W52" s="30">
        <v>0</v>
      </c>
      <c r="X52" s="119"/>
    </row>
    <row r="53" spans="1:24" ht="15.75" customHeight="1">
      <c r="A53" s="26"/>
      <c r="B53" s="103"/>
      <c r="C53" s="103"/>
      <c r="D53" s="104"/>
      <c r="E53" s="105"/>
      <c r="F53" s="105"/>
      <c r="G53" s="29" t="s">
        <v>58</v>
      </c>
      <c r="H53" s="100">
        <f>J53+S53</f>
        <v>10733</v>
      </c>
      <c r="I53" s="101"/>
      <c r="J53" s="30">
        <f>K53+N53+O53+P53+Q53+R53</f>
        <v>10733</v>
      </c>
      <c r="K53" s="30">
        <f>L53+M53</f>
        <v>0</v>
      </c>
      <c r="L53" s="30">
        <v>0</v>
      </c>
      <c r="M53" s="30">
        <f>M57</f>
        <v>0</v>
      </c>
      <c r="N53" s="30" t="s">
        <v>56</v>
      </c>
      <c r="O53" s="30">
        <f>O57</f>
        <v>10733</v>
      </c>
      <c r="P53" s="30" t="s">
        <v>56</v>
      </c>
      <c r="Q53" s="30" t="s">
        <v>56</v>
      </c>
      <c r="R53" s="30" t="s">
        <v>56</v>
      </c>
      <c r="S53" s="30">
        <f>T53+V53+W53</f>
        <v>0</v>
      </c>
      <c r="T53" s="30">
        <v>0</v>
      </c>
      <c r="U53" s="30">
        <v>0</v>
      </c>
      <c r="V53" s="30" t="s">
        <v>56</v>
      </c>
      <c r="W53" s="30">
        <v>0</v>
      </c>
      <c r="X53" s="119"/>
    </row>
    <row r="54" spans="1:23" ht="19.5" customHeight="1">
      <c r="A54" s="26"/>
      <c r="B54" s="103"/>
      <c r="C54" s="103"/>
      <c r="D54" s="104"/>
      <c r="E54" s="105"/>
      <c r="F54" s="105"/>
      <c r="G54" s="29" t="s">
        <v>59</v>
      </c>
      <c r="H54" s="100">
        <f>H51-H52+H53</f>
        <v>353056</v>
      </c>
      <c r="I54" s="101"/>
      <c r="J54" s="31">
        <f aca="true" t="shared" si="10" ref="J54:R54">J51-J52+J53</f>
        <v>353056</v>
      </c>
      <c r="K54" s="31">
        <f t="shared" si="10"/>
        <v>266508</v>
      </c>
      <c r="L54" s="30">
        <f t="shared" si="10"/>
        <v>243415</v>
      </c>
      <c r="M54" s="30">
        <f t="shared" si="10"/>
        <v>23093</v>
      </c>
      <c r="N54" s="30">
        <f t="shared" si="10"/>
        <v>0</v>
      </c>
      <c r="O54" s="30">
        <f t="shared" si="10"/>
        <v>86548</v>
      </c>
      <c r="P54" s="30">
        <f t="shared" si="10"/>
        <v>0</v>
      </c>
      <c r="Q54" s="30">
        <f t="shared" si="10"/>
        <v>0</v>
      </c>
      <c r="R54" s="30">
        <f t="shared" si="10"/>
        <v>0</v>
      </c>
      <c r="S54" s="31">
        <v>0</v>
      </c>
      <c r="T54" s="30">
        <v>0</v>
      </c>
      <c r="U54" s="30">
        <v>0</v>
      </c>
      <c r="V54" s="30">
        <v>0</v>
      </c>
      <c r="W54" s="30">
        <v>0</v>
      </c>
    </row>
    <row r="55" spans="1:23" ht="15.75" customHeight="1">
      <c r="A55" s="26"/>
      <c r="B55" s="66"/>
      <c r="C55" s="66"/>
      <c r="D55" s="91" t="s">
        <v>86</v>
      </c>
      <c r="E55" s="67" t="s">
        <v>87</v>
      </c>
      <c r="F55" s="67"/>
      <c r="G55" s="29" t="s">
        <v>55</v>
      </c>
      <c r="H55" s="100">
        <f>J55+S55</f>
        <v>52462</v>
      </c>
      <c r="I55" s="101"/>
      <c r="J55" s="30">
        <f>K55+N55+O55+P55+Q55+R55</f>
        <v>52462</v>
      </c>
      <c r="K55" s="30">
        <f>L55+M55</f>
        <v>0</v>
      </c>
      <c r="L55" s="30">
        <v>0</v>
      </c>
      <c r="M55" s="30">
        <v>0</v>
      </c>
      <c r="N55" s="30" t="s">
        <v>56</v>
      </c>
      <c r="O55" s="30">
        <v>52462</v>
      </c>
      <c r="P55" s="30" t="s">
        <v>56</v>
      </c>
      <c r="Q55" s="30" t="s">
        <v>56</v>
      </c>
      <c r="R55" s="30" t="s">
        <v>56</v>
      </c>
      <c r="S55" s="30">
        <f>T55+V55+W55</f>
        <v>0</v>
      </c>
      <c r="T55" s="30">
        <v>0</v>
      </c>
      <c r="U55" s="30">
        <v>0</v>
      </c>
      <c r="V55" s="30" t="s">
        <v>56</v>
      </c>
      <c r="W55" s="30">
        <v>0</v>
      </c>
    </row>
    <row r="56" spans="1:23" ht="19.5" customHeight="1">
      <c r="A56" s="26"/>
      <c r="B56" s="66"/>
      <c r="C56" s="66"/>
      <c r="D56" s="92"/>
      <c r="E56" s="67"/>
      <c r="F56" s="67"/>
      <c r="G56" s="29" t="s">
        <v>57</v>
      </c>
      <c r="H56" s="100">
        <f>J56+S56</f>
        <v>0</v>
      </c>
      <c r="I56" s="101"/>
      <c r="J56" s="30">
        <f>K56+N56+O56+P56+Q56+R56</f>
        <v>0</v>
      </c>
      <c r="K56" s="30">
        <f>L56+M56</f>
        <v>0</v>
      </c>
      <c r="L56" s="30" t="s">
        <v>56</v>
      </c>
      <c r="M56" s="30" t="s">
        <v>56</v>
      </c>
      <c r="N56" s="30" t="s">
        <v>56</v>
      </c>
      <c r="O56" s="30" t="s">
        <v>56</v>
      </c>
      <c r="P56" s="30" t="s">
        <v>56</v>
      </c>
      <c r="Q56" s="30" t="s">
        <v>56</v>
      </c>
      <c r="R56" s="30" t="s">
        <v>56</v>
      </c>
      <c r="S56" s="30">
        <f>T56+V56+W56</f>
        <v>0</v>
      </c>
      <c r="T56" s="30">
        <v>0</v>
      </c>
      <c r="U56" s="30">
        <v>0</v>
      </c>
      <c r="V56" s="30" t="s">
        <v>56</v>
      </c>
      <c r="W56" s="30">
        <v>0</v>
      </c>
    </row>
    <row r="57" spans="1:23" ht="17.25" customHeight="1">
      <c r="A57" s="26"/>
      <c r="B57" s="66"/>
      <c r="C57" s="66"/>
      <c r="D57" s="92"/>
      <c r="E57" s="67"/>
      <c r="F57" s="67"/>
      <c r="G57" s="29" t="s">
        <v>58</v>
      </c>
      <c r="H57" s="100">
        <f>J57+S57</f>
        <v>10733</v>
      </c>
      <c r="I57" s="101"/>
      <c r="J57" s="30">
        <f>K57+N57+O57+P57+Q57+R57</f>
        <v>10733</v>
      </c>
      <c r="K57" s="30">
        <f>L57+M57</f>
        <v>0</v>
      </c>
      <c r="L57" s="30">
        <v>0</v>
      </c>
      <c r="M57" s="30">
        <v>0</v>
      </c>
      <c r="N57" s="30" t="s">
        <v>56</v>
      </c>
      <c r="O57" s="30">
        <v>10733</v>
      </c>
      <c r="P57" s="30" t="s">
        <v>56</v>
      </c>
      <c r="Q57" s="30" t="s">
        <v>56</v>
      </c>
      <c r="R57" s="30" t="s">
        <v>56</v>
      </c>
      <c r="S57" s="30">
        <f>T57+V57+W57</f>
        <v>0</v>
      </c>
      <c r="T57" s="30">
        <v>0</v>
      </c>
      <c r="U57" s="30">
        <v>0</v>
      </c>
      <c r="V57" s="30" t="s">
        <v>56</v>
      </c>
      <c r="W57" s="30">
        <v>0</v>
      </c>
    </row>
    <row r="58" spans="1:23" ht="18" customHeight="1">
      <c r="A58" s="26"/>
      <c r="B58" s="66"/>
      <c r="C58" s="66"/>
      <c r="D58" s="93"/>
      <c r="E58" s="67"/>
      <c r="F58" s="67"/>
      <c r="G58" s="29" t="s">
        <v>59</v>
      </c>
      <c r="H58" s="100">
        <f>H55-H56+H57</f>
        <v>63195</v>
      </c>
      <c r="I58" s="101"/>
      <c r="J58" s="31">
        <f aca="true" t="shared" si="11" ref="J58:W58">J55-J56+J57</f>
        <v>63195</v>
      </c>
      <c r="K58" s="31">
        <f t="shared" si="11"/>
        <v>0</v>
      </c>
      <c r="L58" s="30">
        <f t="shared" si="11"/>
        <v>0</v>
      </c>
      <c r="M58" s="30">
        <f t="shared" si="11"/>
        <v>0</v>
      </c>
      <c r="N58" s="30">
        <f t="shared" si="11"/>
        <v>0</v>
      </c>
      <c r="O58" s="30">
        <f t="shared" si="11"/>
        <v>63195</v>
      </c>
      <c r="P58" s="30">
        <f t="shared" si="11"/>
        <v>0</v>
      </c>
      <c r="Q58" s="30">
        <f t="shared" si="11"/>
        <v>0</v>
      </c>
      <c r="R58" s="30">
        <f t="shared" si="11"/>
        <v>0</v>
      </c>
      <c r="S58" s="31">
        <f t="shared" si="11"/>
        <v>0</v>
      </c>
      <c r="T58" s="30">
        <f t="shared" si="11"/>
        <v>0</v>
      </c>
      <c r="U58" s="30">
        <f t="shared" si="11"/>
        <v>0</v>
      </c>
      <c r="V58" s="30">
        <f t="shared" si="11"/>
        <v>0</v>
      </c>
      <c r="W58" s="30">
        <f t="shared" si="11"/>
        <v>0</v>
      </c>
    </row>
    <row r="59" spans="1:23" ht="19.5" customHeight="1">
      <c r="A59" s="26"/>
      <c r="B59" s="104" t="s">
        <v>60</v>
      </c>
      <c r="C59" s="104"/>
      <c r="D59" s="104"/>
      <c r="E59" s="104"/>
      <c r="F59" s="104"/>
      <c r="G59" s="48" t="s">
        <v>55</v>
      </c>
      <c r="H59" s="111">
        <f>J59+S59</f>
        <v>45491628.25</v>
      </c>
      <c r="I59" s="112"/>
      <c r="J59" s="32">
        <f>K59+N59+O59+P59+R59</f>
        <v>29843018.090000004</v>
      </c>
      <c r="K59" s="32">
        <f>L59+M59</f>
        <v>23734252.450000003</v>
      </c>
      <c r="L59" s="32">
        <v>15308454.57</v>
      </c>
      <c r="M59" s="32">
        <v>8425797.88</v>
      </c>
      <c r="N59" s="32">
        <v>950790</v>
      </c>
      <c r="O59" s="32">
        <v>4072329</v>
      </c>
      <c r="P59" s="32">
        <v>94825.64</v>
      </c>
      <c r="Q59" s="32" t="s">
        <v>56</v>
      </c>
      <c r="R59" s="32">
        <v>990821</v>
      </c>
      <c r="S59" s="32">
        <f>T59+V59+W59</f>
        <v>15648610.16</v>
      </c>
      <c r="T59" s="32">
        <v>15120747.16</v>
      </c>
      <c r="U59" s="32">
        <v>9375973.88</v>
      </c>
      <c r="V59" s="32" t="s">
        <v>61</v>
      </c>
      <c r="W59" s="32">
        <v>27863</v>
      </c>
    </row>
    <row r="60" spans="1:23" ht="21.75" customHeight="1">
      <c r="A60" s="26"/>
      <c r="B60" s="104"/>
      <c r="C60" s="104"/>
      <c r="D60" s="104"/>
      <c r="E60" s="104"/>
      <c r="F60" s="104"/>
      <c r="G60" s="48" t="s">
        <v>57</v>
      </c>
      <c r="H60" s="111">
        <f>J60+S60</f>
        <v>64743</v>
      </c>
      <c r="I60" s="112"/>
      <c r="J60" s="32">
        <f>K60+N60+O60+P60+Q60+R60</f>
        <v>64743</v>
      </c>
      <c r="K60" s="32">
        <f>L60+M60</f>
        <v>64743</v>
      </c>
      <c r="L60" s="32">
        <f>L12+L36</f>
        <v>48024</v>
      </c>
      <c r="M60" s="32">
        <f>M12+M28</f>
        <v>16719</v>
      </c>
      <c r="N60" s="32" t="s">
        <v>56</v>
      </c>
      <c r="O60" s="32">
        <v>0</v>
      </c>
      <c r="P60" s="32" t="s">
        <v>56</v>
      </c>
      <c r="Q60" s="32" t="s">
        <v>56</v>
      </c>
      <c r="R60" s="32" t="s">
        <v>56</v>
      </c>
      <c r="S60" s="32">
        <f>T60+V60+W60</f>
        <v>0</v>
      </c>
      <c r="T60" s="32">
        <v>0</v>
      </c>
      <c r="U60" s="32">
        <v>0</v>
      </c>
      <c r="V60" s="32" t="s">
        <v>56</v>
      </c>
      <c r="W60" s="30">
        <v>0</v>
      </c>
    </row>
    <row r="61" spans="1:23" ht="18" customHeight="1">
      <c r="A61" s="26"/>
      <c r="B61" s="104"/>
      <c r="C61" s="104"/>
      <c r="D61" s="104"/>
      <c r="E61" s="104"/>
      <c r="F61" s="104"/>
      <c r="G61" s="48" t="s">
        <v>58</v>
      </c>
      <c r="H61" s="111">
        <f>J61+S61</f>
        <v>73457</v>
      </c>
      <c r="I61" s="112"/>
      <c r="J61" s="32">
        <f>K61+N61+O61+R61</f>
        <v>73457</v>
      </c>
      <c r="K61" s="32">
        <f>L61+M61</f>
        <v>56717</v>
      </c>
      <c r="L61" s="32">
        <f>L37</f>
        <v>0</v>
      </c>
      <c r="M61" s="30">
        <f>M13+M37+M53</f>
        <v>56717</v>
      </c>
      <c r="N61" s="32">
        <v>0</v>
      </c>
      <c r="O61" s="32">
        <f>O37+O53</f>
        <v>16740</v>
      </c>
      <c r="P61" s="32">
        <v>0</v>
      </c>
      <c r="Q61" s="32" t="s">
        <v>56</v>
      </c>
      <c r="R61" s="32">
        <v>0</v>
      </c>
      <c r="S61" s="32">
        <v>0</v>
      </c>
      <c r="T61" s="32">
        <v>0</v>
      </c>
      <c r="U61" s="32">
        <v>0</v>
      </c>
      <c r="V61" s="32" t="s">
        <v>56</v>
      </c>
      <c r="W61" s="30">
        <v>0</v>
      </c>
    </row>
    <row r="62" spans="1:23" s="34" customFormat="1" ht="19.5" customHeight="1">
      <c r="A62" s="33"/>
      <c r="B62" s="104"/>
      <c r="C62" s="104"/>
      <c r="D62" s="104"/>
      <c r="E62" s="104"/>
      <c r="F62" s="104"/>
      <c r="G62" s="49" t="s">
        <v>59</v>
      </c>
      <c r="H62" s="111">
        <f>H59-H60+H61</f>
        <v>45500342.25</v>
      </c>
      <c r="I62" s="112"/>
      <c r="J62" s="32">
        <f>J59-J60+J61</f>
        <v>29851732.090000004</v>
      </c>
      <c r="K62" s="32">
        <f>K59-K60+K61</f>
        <v>23726226.450000003</v>
      </c>
      <c r="L62" s="32">
        <f aca="true" t="shared" si="12" ref="L62:W62">L59-L60+L61</f>
        <v>15260430.57</v>
      </c>
      <c r="M62" s="32">
        <f t="shared" si="12"/>
        <v>8465795.88</v>
      </c>
      <c r="N62" s="32">
        <f t="shared" si="12"/>
        <v>950790</v>
      </c>
      <c r="O62" s="32">
        <f>O59-O60+O61</f>
        <v>4089069</v>
      </c>
      <c r="P62" s="32">
        <f t="shared" si="12"/>
        <v>94825.64</v>
      </c>
      <c r="Q62" s="32">
        <f t="shared" si="12"/>
        <v>0</v>
      </c>
      <c r="R62" s="32">
        <f t="shared" si="12"/>
        <v>990821</v>
      </c>
      <c r="S62" s="32">
        <f>S59-S60+S61</f>
        <v>15648610.16</v>
      </c>
      <c r="T62" s="32">
        <f t="shared" si="12"/>
        <v>15120747.16</v>
      </c>
      <c r="U62" s="32">
        <f t="shared" si="12"/>
        <v>9375973.88</v>
      </c>
      <c r="V62" s="32">
        <f t="shared" si="12"/>
        <v>500000</v>
      </c>
      <c r="W62" s="32">
        <f t="shared" si="12"/>
        <v>27863</v>
      </c>
    </row>
    <row r="63" spans="1:23" s="34" customFormat="1" ht="19.5" customHeight="1">
      <c r="A63" s="33"/>
      <c r="B63" s="46"/>
      <c r="C63" s="46"/>
      <c r="D63" s="46"/>
      <c r="E63" s="46"/>
      <c r="F63" s="46"/>
      <c r="G63" s="47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1:23" s="34" customFormat="1" ht="18" customHeight="1">
      <c r="A64" s="33"/>
      <c r="B64" s="106" t="s">
        <v>62</v>
      </c>
      <c r="C64" s="106"/>
      <c r="D64" s="106"/>
      <c r="E64" s="106"/>
      <c r="F64" s="106"/>
      <c r="G64" s="10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1:23" s="34" customFormat="1" ht="14.25" customHeight="1">
      <c r="A65" s="33"/>
      <c r="B65" s="107" t="s">
        <v>66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</row>
    <row r="66" spans="1:23" s="34" customFormat="1" ht="108.75" customHeight="1">
      <c r="A66" s="33"/>
      <c r="B66" s="108" t="s">
        <v>93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</row>
    <row r="67" spans="4:22" ht="24" customHeight="1"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T67" s="102" t="s">
        <v>15</v>
      </c>
      <c r="U67" s="102"/>
      <c r="V67" s="102"/>
    </row>
    <row r="68" ht="11.25" customHeight="1"/>
    <row r="69" spans="20:22" ht="19.5" customHeight="1">
      <c r="T69" s="102" t="s">
        <v>16</v>
      </c>
      <c r="U69" s="102"/>
      <c r="V69" s="102"/>
    </row>
  </sheetData>
  <sheetProtection/>
  <mergeCells count="129">
    <mergeCell ref="X11:X13"/>
    <mergeCell ref="X35:X37"/>
    <mergeCell ref="X51:X53"/>
    <mergeCell ref="X27:X29"/>
    <mergeCell ref="A1:W1"/>
    <mergeCell ref="B2:W2"/>
    <mergeCell ref="A3:B3"/>
    <mergeCell ref="C3:E3"/>
    <mergeCell ref="F3:H3"/>
    <mergeCell ref="I3:W3"/>
    <mergeCell ref="B4:C9"/>
    <mergeCell ref="D4:D9"/>
    <mergeCell ref="W6:W9"/>
    <mergeCell ref="K7:K9"/>
    <mergeCell ref="Q7:Q9"/>
    <mergeCell ref="R7:R9"/>
    <mergeCell ref="N7:N9"/>
    <mergeCell ref="O7:O9"/>
    <mergeCell ref="P7:P9"/>
    <mergeCell ref="U8:U9"/>
    <mergeCell ref="T5:W5"/>
    <mergeCell ref="U6:U7"/>
    <mergeCell ref="S5:S9"/>
    <mergeCell ref="T6:T9"/>
    <mergeCell ref="K5:R6"/>
    <mergeCell ref="V6:V9"/>
    <mergeCell ref="H45:I45"/>
    <mergeCell ref="H46:I46"/>
    <mergeCell ref="B10:C10"/>
    <mergeCell ref="E10:G10"/>
    <mergeCell ref="H10:I10"/>
    <mergeCell ref="L7:M8"/>
    <mergeCell ref="E4:G9"/>
    <mergeCell ref="H4:I9"/>
    <mergeCell ref="J4:W4"/>
    <mergeCell ref="J5:J9"/>
    <mergeCell ref="B23:C26"/>
    <mergeCell ref="H39:I39"/>
    <mergeCell ref="H40:I40"/>
    <mergeCell ref="H41:I41"/>
    <mergeCell ref="H42:I42"/>
    <mergeCell ref="B43:C46"/>
    <mergeCell ref="D43:D46"/>
    <mergeCell ref="E43:F46"/>
    <mergeCell ref="H43:I43"/>
    <mergeCell ref="H44:I44"/>
    <mergeCell ref="B39:C42"/>
    <mergeCell ref="D39:D42"/>
    <mergeCell ref="E39:F42"/>
    <mergeCell ref="B35:C38"/>
    <mergeCell ref="D35:D38"/>
    <mergeCell ref="E35:F38"/>
    <mergeCell ref="H14:I14"/>
    <mergeCell ref="H15:I15"/>
    <mergeCell ref="H16:I16"/>
    <mergeCell ref="H17:I17"/>
    <mergeCell ref="H18:I18"/>
    <mergeCell ref="B15:C18"/>
    <mergeCell ref="D15:D18"/>
    <mergeCell ref="E15:F18"/>
    <mergeCell ref="H35:I35"/>
    <mergeCell ref="H36:I36"/>
    <mergeCell ref="H37:I37"/>
    <mergeCell ref="H38:I38"/>
    <mergeCell ref="B11:C14"/>
    <mergeCell ref="D11:D14"/>
    <mergeCell ref="E11:F14"/>
    <mergeCell ref="H11:I11"/>
    <mergeCell ref="H12:I12"/>
    <mergeCell ref="H13:I13"/>
    <mergeCell ref="B47:C50"/>
    <mergeCell ref="D47:D50"/>
    <mergeCell ref="E47:F50"/>
    <mergeCell ref="H47:I47"/>
    <mergeCell ref="H48:I48"/>
    <mergeCell ref="H49:I49"/>
    <mergeCell ref="H50:I50"/>
    <mergeCell ref="B55:C58"/>
    <mergeCell ref="D55:D58"/>
    <mergeCell ref="B64:G64"/>
    <mergeCell ref="B65:W65"/>
    <mergeCell ref="B66:W66"/>
    <mergeCell ref="T67:V67"/>
    <mergeCell ref="D67:M67"/>
    <mergeCell ref="B59:F62"/>
    <mergeCell ref="H59:I59"/>
    <mergeCell ref="H60:I60"/>
    <mergeCell ref="B51:C54"/>
    <mergeCell ref="D51:D54"/>
    <mergeCell ref="E51:F54"/>
    <mergeCell ref="H51:I51"/>
    <mergeCell ref="H52:I52"/>
    <mergeCell ref="H53:I53"/>
    <mergeCell ref="H54:I54"/>
    <mergeCell ref="E55:F58"/>
    <mergeCell ref="H55:I55"/>
    <mergeCell ref="H56:I56"/>
    <mergeCell ref="H57:I57"/>
    <mergeCell ref="H58:I58"/>
    <mergeCell ref="T69:V69"/>
    <mergeCell ref="H61:I61"/>
    <mergeCell ref="H62:I62"/>
    <mergeCell ref="D23:D26"/>
    <mergeCell ref="E23:F26"/>
    <mergeCell ref="H23:I23"/>
    <mergeCell ref="H24:I24"/>
    <mergeCell ref="H25:I25"/>
    <mergeCell ref="H26:I26"/>
    <mergeCell ref="B19:C22"/>
    <mergeCell ref="D19:D22"/>
    <mergeCell ref="E19:F22"/>
    <mergeCell ref="H19:I19"/>
    <mergeCell ref="H20:I20"/>
    <mergeCell ref="H21:I21"/>
    <mergeCell ref="H22:I22"/>
    <mergeCell ref="B27:C30"/>
    <mergeCell ref="D27:D30"/>
    <mergeCell ref="E27:F30"/>
    <mergeCell ref="H27:I27"/>
    <mergeCell ref="H28:I28"/>
    <mergeCell ref="H29:I29"/>
    <mergeCell ref="H30:I30"/>
    <mergeCell ref="B31:C34"/>
    <mergeCell ref="D31:D34"/>
    <mergeCell ref="E31:F34"/>
    <mergeCell ref="H31:I31"/>
    <mergeCell ref="H32:I32"/>
    <mergeCell ref="H33:I33"/>
    <mergeCell ref="H34:I34"/>
  </mergeCells>
  <printOptions/>
  <pageMargins left="0.4" right="0.28" top="0.7" bottom="0.48" header="0.36" footer="0.29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2011-11-08T13:22:05Z</cp:lastPrinted>
  <dcterms:created xsi:type="dcterms:W3CDTF">2009-10-15T10:17:39Z</dcterms:created>
  <dcterms:modified xsi:type="dcterms:W3CDTF">2011-11-08T13:23:39Z</dcterms:modified>
  <cp:category/>
  <cp:version/>
  <cp:contentType/>
  <cp:contentStatus/>
</cp:coreProperties>
</file>