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Plan Dochodów" sheetId="1" r:id="rId1"/>
    <sheet name="Plan wydatków" sheetId="2" r:id="rId2"/>
    <sheet name="Dochody i Wydatki Zlecone" sheetId="3" r:id="rId3"/>
  </sheets>
  <definedNames>
    <definedName name="_xlnm.Print_Area" localSheetId="0">'Plan Dochodów'!$A$1:$L$18</definedName>
    <definedName name="_xlnm.Print_Area" localSheetId="1">'Plan wydatków'!$A$1:$W$51</definedName>
  </definedNames>
  <calcPr fullCalcOnLoad="1"/>
</workbook>
</file>

<file path=xl/sharedStrings.xml><?xml version="1.0" encoding="utf-8"?>
<sst xmlns="http://schemas.openxmlformats.org/spreadsheetml/2006/main" count="192" uniqueCount="106">
  <si>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</si>
  <si>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</si>
  <si>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</si>
  <si>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</si>
  <si>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</si>
  <si>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</si>
  <si>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</si>
  <si>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</si>
  <si>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</si>
  <si>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</si>
  <si>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</si>
  <si>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</si>
  <si>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</si>
  <si>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</si>
  <si>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</si>
  <si>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</si>
  <si>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</si>
  <si>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</si>
  <si>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</si>
  <si>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</si>
  <si>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</si>
  <si>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</si>
  <si>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</si>
  <si>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</si>
  <si>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</si>
  <si>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</si>
  <si>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</si>
  <si>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</si>
  <si>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</si>
  <si>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</si>
  <si>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</si>
  <si>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</si>
  <si>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</si>
  <si>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</si>
  <si>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</si>
  <si>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</si>
  <si>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</si>
  <si>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</si>
  <si>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</si>
  <si>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</si>
  <si>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</si>
  <si>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</si>
  <si>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</si>
  <si>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</si>
  <si>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</si>
  <si>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</si>
  <si>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</si>
  <si>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</si>
  <si>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</si>
  <si>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</si>
  <si>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</si>
  <si>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</si>
  <si>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</si>
  <si>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</si>
  <si>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</si>
  <si>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</si>
  <si>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</si>
  <si>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</si>
  <si>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</si>
  <si>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</si>
  <si>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</si>
  <si>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zmieniającego Uchwałę Budżetową  na rok 2012</t>
  </si>
  <si>
    <t>852</t>
  </si>
  <si>
    <t>Pomoc społeczna</t>
  </si>
  <si>
    <t>Dotacje celowe otrzymane z budżetu państwa na realizację zadań bieżących z zakresu administracji rządowej oraz innych zadań zleconych gminie ustawami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</si>
  <si>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</si>
  <si>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</si>
  <si>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</si>
  <si>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</si>
  <si>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</si>
  <si>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</si>
  <si>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</si>
  <si>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</si>
  <si>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</si>
  <si>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</si>
  <si>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</si>
  <si>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</si>
  <si>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</si>
  <si>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</si>
  <si>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</si>
  <si>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Pozostała działalność</t>
  </si>
  <si>
    <t>010</t>
  </si>
  <si>
    <t>Rolnictwo i łowiectwo</t>
  </si>
  <si>
    <t>01095</t>
  </si>
  <si>
    <t>Dotacje celowe otrzymane z budżetu państwa na realizację własnych zadań bieżących gmin</t>
  </si>
  <si>
    <t>Zał  Nr 1 do Zarządzenia Nr 78/2012  Wójta Gminy Jaktorów z dnia 8 listopada  2012r</t>
  </si>
  <si>
    <t xml:space="preserve">                                                                       Zał nr 2 do Zarządzenia Nr  78/2012 Wójta Gminy Jaktorów</t>
  </si>
  <si>
    <t xml:space="preserve">                                                                                                                                                      z dnia  8 listopada 2012r  zmieniającego uchwałę budżetową na rok 2012</t>
  </si>
  <si>
    <t>Zał nr 3 do Zarządzenia Nr 78/2012 Wójta Gminy Jaktorów</t>
  </si>
  <si>
    <r>
      <t xml:space="preserve">W planie dochodów  Gminy wprowadza się następujące zmiany:  
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- zwiększa się plan dochodów o kwotę 46.268 zł, z tego:
- o kwotę 31.056 zł z przeznaczeniem na realizację świadczeń rodzinnych na podstawie ustawy z dnia 28 listopada 2003 roku o świadczeniach rodzinnych i świadczenia z funduszu alimentacyjnego na podstawie ustawy z dnia 7 września 2007 roku o pomocy osobom uprawnionym do alimentów (pismo Nr FIN-I.3111.193.2012.852 Mazowieckiego Urzędu Wojewódzkiego w  Warszawie - Wydział Finansów),
- o kwotę 1.300 zł z przeznaczeniem na opłacenie składki na ubezpieczenie zdrowotne za osoby pobierające świadczenia pielęgnacyjne na podstawie ustawy z dnia 27 sierpnia 2004 roku o świadczeniach opieki zdrowotnej finansowanych ze środków publicznych na podstawie pisma Nr FIN-I.3111.193.2012.852 Mazowieckiego Urzędu Wojewódzkiego w  Warszawie - Wydział Finansów,
- o kwotę 13.912 zł z przeznaczeniem na dofinansowanie zadania wynikającego  z art. 121 ust. 3a ustawy z dnia 12 marca 2004 roku o pomocy społecznej, tj. na wypłatę dodatków w wysokości 250 zł miesięcznie na pracownika socjalnego zatrudnionego w pełnym wymiarze czasu pracy, realizujacego pomoc socjalną w środowisku w rou 2012 - na podstawie pisma Nr FIN-I.3111.182.2012.852 Mazowieckiego Urzędu Wojewódzkiego w  Warszawie - Wydział Finansów.
</t>
    </r>
  </si>
  <si>
    <t>801</t>
  </si>
  <si>
    <t>Oświata i wychowanie</t>
  </si>
  <si>
    <t>80101</t>
  </si>
  <si>
    <t>Szkoły podstawowe</t>
  </si>
  <si>
    <t>80104</t>
  </si>
  <si>
    <t>Przedszkola</t>
  </si>
  <si>
    <t>85212</t>
  </si>
  <si>
    <t>Świadczenia rodzinne, świadczenia z funduszu alimentacyjnego oraz składki na ubezpieczenie emerytalne i rentowe z ubezpieczenia społecznego</t>
  </si>
  <si>
    <t>85213</t>
  </si>
  <si>
    <t>85219</t>
  </si>
  <si>
    <t>Ośrodki pomocy społecznej</t>
  </si>
  <si>
    <t>z dnia  8 listopada 2012r  zmieniającego uchwałę budżetową na rok 2012</t>
  </si>
  <si>
    <t>Składki na ubezpieczenie zdrowotne opłacane za osoby pobierające niektóre świadczenia z pomocy społecznej, niektóre świadczenia z pomocy społecznej, niektóre świadczenia rodzinne oraz za osoby uczestniczące w zajeciach w centrum integracji społecznej.</t>
  </si>
  <si>
    <t>32 356,00</t>
  </si>
  <si>
    <t>13 912,00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</si>
  <si>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dział 801 - Oświata i wychowanie</t>
    </r>
    <r>
      <rPr>
        <sz val="11"/>
        <rFont val="Arial CE"/>
        <family val="0"/>
      </rPr>
      <t xml:space="preserve"> - pomiędzy rozdziałami przenosi sie kwotę 10.700 zł  celem zabezpieczenia środków na zakup obiadów dla dzieci uczęszczających do przedszkola w ZSP Międzyborów.
2) </t>
    </r>
    <r>
      <rPr>
        <u val="single"/>
        <sz val="11"/>
        <rFont val="Arial CE"/>
        <family val="0"/>
      </rPr>
      <t>dział 852 - Pomoc społeczna</t>
    </r>
    <r>
      <rPr>
        <sz val="11"/>
        <rFont val="Arial CE"/>
        <family val="0"/>
      </rPr>
      <t xml:space="preserve">  - zwiększa się plan wydatków o kwotę 46.268 zł, z tego:
- o kwotę 31.056 zł z przeznaczeniem na realizację świadczeń rodzinnych na podstawie ustawy z dnia 28 listopada 2003 roku o świadczeniach rodzinnych i świadczenia z funduszu alimentacyjnego na podstawie ustawy z dnia 7 września 2007 roku o pomocy osobom uprawnionym do alimentów (pismo Nr FIN-I.3111.193.2012.852 Mazowieckiego Urzędu Wojewódzkiego w  Warszawie - Wydział Finansów),
- o kwotę 1.300 zł z przeznaczeniem na opłacenie składki na ubezpieczenie zdrowotne za osoby pobierające świadczenia pielęgnacyjne na podstawie ustawy z dnia 27 sierpnia 2004 roku o świadczeniach opieki zdrowotnej finansowanych ze środków publicznych na podstawie pisma Nr FIN-I.3111.193.2012.852 Mazowieckiego Urzędu Wojewódzkiego w  Warszawie - Wydział Finansów,
- o kwotę 13.912 zł z przeznaczeniem na dofinansowanie zadania wynikającego  z art. 121 ust. 3a ustawy z dnia 12 marca 2004 roku o pomocy społecznej, tj. na wypłatę dodatków w wysokości 250 zł miesięcznie na pracownika socjalnego zatrudnionego w pełnym wymiarze czasu pracy, realizującego pomoc socjalną w środowisku w roku 2012 - na podstawie pisma Nr FIN-I.3111.182.2012.852 Mazowieckiego Urzędu Wojewódzkiego w  Warszawie - Wydział Finansów.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</si>
</sst>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4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 CE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7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center"/>
    </xf>
    <xf numFmtId="4" fontId="17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16" fillId="33" borderId="10" xfId="0" applyNumberFormat="1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" fontId="16" fillId="33" borderId="14" xfId="0" applyNumberFormat="1" applyFont="1" applyFill="1" applyBorder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9" fontId="22" fillId="33" borderId="0" xfId="0" applyNumberFormat="1" applyFont="1" applyFill="1" applyBorder="1" applyAlignment="1" applyProtection="1">
      <alignment horizontal="right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center" vertical="center"/>
    </xf>
    <xf numFmtId="4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33" borderId="0" xfId="0" applyFont="1" applyFill="1" applyBorder="1" applyAlignment="1">
      <alignment horizontal="left" vertical="top" wrapText="1"/>
    </xf>
    <xf numFmtId="49" fontId="2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>
      <alignment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9" fontId="22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23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18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3" width="12.7109375" style="0" customWidth="1"/>
    <col min="4" max="4" width="11.140625" style="0" customWidth="1"/>
    <col min="5" max="5" width="10.28125" style="0" customWidth="1"/>
    <col min="6" max="6" width="13.00390625" style="0" customWidth="1"/>
    <col min="7" max="7" width="12.7109375" style="0" customWidth="1"/>
    <col min="8" max="8" width="12.00390625" style="0" customWidth="1"/>
    <col min="9" max="9" width="10.421875" style="0" customWidth="1"/>
    <col min="10" max="10" width="12.00390625" style="0" customWidth="1"/>
    <col min="11" max="11" width="10.421875" style="0" customWidth="1"/>
    <col min="12" max="12" width="12.00390625" style="0" customWidth="1"/>
  </cols>
  <sheetData>
    <row r="1" spans="2:12" ht="16.5" customHeight="1">
      <c r="B1" s="10"/>
      <c r="C1" s="10"/>
      <c r="D1" s="10"/>
      <c r="E1" s="10"/>
      <c r="F1" s="99" t="s">
        <v>85</v>
      </c>
      <c r="G1" s="99"/>
      <c r="H1" s="99"/>
      <c r="I1" s="99"/>
      <c r="J1" s="99"/>
      <c r="K1" s="99"/>
      <c r="L1" s="99"/>
    </row>
    <row r="2" spans="2:12" ht="15.75" customHeight="1">
      <c r="B2" s="10"/>
      <c r="C2" s="10"/>
      <c r="D2" s="10"/>
      <c r="E2" s="10"/>
      <c r="F2" s="10"/>
      <c r="G2" s="99" t="s">
        <v>61</v>
      </c>
      <c r="H2" s="99"/>
      <c r="I2" s="99"/>
      <c r="J2" s="99"/>
      <c r="K2" s="99"/>
      <c r="L2" s="99"/>
    </row>
    <row r="3" spans="2:6" s="11" customFormat="1" ht="17.25" customHeight="1">
      <c r="B3" s="100" t="s">
        <v>47</v>
      </c>
      <c r="C3" s="100"/>
      <c r="D3" s="100"/>
      <c r="E3" s="12"/>
      <c r="F3" s="13"/>
    </row>
    <row r="4" spans="1:12" s="15" customFormat="1" ht="13.5" customHeight="1">
      <c r="A4" s="92" t="s">
        <v>0</v>
      </c>
      <c r="B4" s="92" t="s">
        <v>48</v>
      </c>
      <c r="C4" s="92" t="s">
        <v>49</v>
      </c>
      <c r="D4" s="92"/>
      <c r="E4" s="92"/>
      <c r="F4" s="92"/>
      <c r="G4" s="92" t="s">
        <v>50</v>
      </c>
      <c r="H4" s="92"/>
      <c r="I4" s="92"/>
      <c r="J4" s="92"/>
      <c r="K4" s="92"/>
      <c r="L4" s="92"/>
    </row>
    <row r="5" spans="1:12" s="15" customFormat="1" ht="13.5" customHeight="1">
      <c r="A5" s="92"/>
      <c r="B5" s="92"/>
      <c r="C5" s="92"/>
      <c r="D5" s="92"/>
      <c r="E5" s="92"/>
      <c r="F5" s="92"/>
      <c r="G5" s="92" t="s">
        <v>51</v>
      </c>
      <c r="H5" s="92" t="s">
        <v>2</v>
      </c>
      <c r="I5" s="92"/>
      <c r="J5" s="92" t="s">
        <v>52</v>
      </c>
      <c r="K5" s="92" t="s">
        <v>2</v>
      </c>
      <c r="L5" s="92"/>
    </row>
    <row r="6" spans="1:12" s="15" customFormat="1" ht="123.75" customHeight="1">
      <c r="A6" s="92"/>
      <c r="B6" s="92"/>
      <c r="C6" s="92"/>
      <c r="D6" s="92"/>
      <c r="E6" s="92"/>
      <c r="F6" s="92"/>
      <c r="G6" s="92"/>
      <c r="H6" s="14" t="s">
        <v>1</v>
      </c>
      <c r="I6" s="16" t="s">
        <v>53</v>
      </c>
      <c r="J6" s="92"/>
      <c r="K6" s="14" t="s">
        <v>1</v>
      </c>
      <c r="L6" s="16" t="s">
        <v>54</v>
      </c>
    </row>
    <row r="7" spans="1:12" s="15" customFormat="1" ht="18.75" customHeight="1">
      <c r="A7" s="14"/>
      <c r="B7" s="17"/>
      <c r="C7" s="18" t="s">
        <v>55</v>
      </c>
      <c r="D7" s="19" t="s">
        <v>56</v>
      </c>
      <c r="E7" s="19" t="s">
        <v>57</v>
      </c>
      <c r="F7" s="18" t="s">
        <v>58</v>
      </c>
      <c r="G7" s="20"/>
      <c r="H7" s="14"/>
      <c r="I7" s="16"/>
      <c r="J7" s="17"/>
      <c r="K7" s="21"/>
      <c r="L7" s="16"/>
    </row>
    <row r="8" spans="1:12" s="23" customFormat="1" ht="14.25" customHeight="1">
      <c r="A8" s="22">
        <v>1</v>
      </c>
      <c r="B8" s="22">
        <v>2</v>
      </c>
      <c r="C8" s="93">
        <v>3</v>
      </c>
      <c r="D8" s="94"/>
      <c r="E8" s="94"/>
      <c r="F8" s="95"/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</row>
    <row r="9" spans="1:12" s="23" customFormat="1" ht="22.5" customHeight="1">
      <c r="A9" s="67" t="s">
        <v>62</v>
      </c>
      <c r="B9" s="68" t="s">
        <v>63</v>
      </c>
      <c r="C9" s="57">
        <v>3310788</v>
      </c>
      <c r="D9" s="58"/>
      <c r="E9" s="58">
        <f>E10+E11</f>
        <v>46268</v>
      </c>
      <c r="F9" s="58">
        <f>C9-D9+E9</f>
        <v>3357056</v>
      </c>
      <c r="G9" s="57">
        <f>F9</f>
        <v>3357056</v>
      </c>
      <c r="H9" s="57">
        <v>3331556</v>
      </c>
      <c r="I9" s="63"/>
      <c r="J9" s="57"/>
      <c r="K9" s="63"/>
      <c r="L9" s="63"/>
    </row>
    <row r="10" spans="1:12" s="23" customFormat="1" ht="75.75" customHeight="1">
      <c r="A10" s="67"/>
      <c r="B10" s="69" t="s">
        <v>64</v>
      </c>
      <c r="C10" s="59">
        <v>2848743</v>
      </c>
      <c r="D10" s="60"/>
      <c r="E10" s="60">
        <v>32356</v>
      </c>
      <c r="F10" s="61">
        <f>C10-D10+E10</f>
        <v>2881099</v>
      </c>
      <c r="G10" s="62" t="s">
        <v>103</v>
      </c>
      <c r="H10" s="62" t="s">
        <v>103</v>
      </c>
      <c r="I10" s="70"/>
      <c r="J10" s="81"/>
      <c r="K10" s="82"/>
      <c r="L10" s="63"/>
    </row>
    <row r="11" spans="1:12" s="23" customFormat="1" ht="54.75" customHeight="1">
      <c r="A11" s="67"/>
      <c r="B11" s="69" t="s">
        <v>84</v>
      </c>
      <c r="C11" s="59">
        <v>436545</v>
      </c>
      <c r="D11" s="60"/>
      <c r="E11" s="60">
        <v>13912</v>
      </c>
      <c r="F11" s="61">
        <f>C11+E11</f>
        <v>450457</v>
      </c>
      <c r="G11" s="62" t="s">
        <v>104</v>
      </c>
      <c r="H11" s="62" t="s">
        <v>104</v>
      </c>
      <c r="I11" s="70"/>
      <c r="J11" s="81"/>
      <c r="K11" s="82"/>
      <c r="L11" s="63"/>
    </row>
    <row r="12" spans="1:12" s="24" customFormat="1" ht="19.5" customHeight="1">
      <c r="A12" s="64"/>
      <c r="B12" s="63" t="s">
        <v>59</v>
      </c>
      <c r="C12" s="65">
        <v>41180840.16</v>
      </c>
      <c r="D12" s="57"/>
      <c r="E12" s="57">
        <f>E9</f>
        <v>46268</v>
      </c>
      <c r="F12" s="57">
        <f>C12-D12+E12</f>
        <v>41227108.16</v>
      </c>
      <c r="G12" s="66">
        <v>35472759.94</v>
      </c>
      <c r="H12" s="66">
        <v>3531227.68</v>
      </c>
      <c r="I12" s="66">
        <v>201070.05</v>
      </c>
      <c r="J12" s="57">
        <v>5754348.22</v>
      </c>
      <c r="K12" s="57">
        <v>946176</v>
      </c>
      <c r="L12" s="57">
        <v>3622619.22</v>
      </c>
    </row>
    <row r="13" spans="2:6" ht="7.5" customHeight="1">
      <c r="B13" s="25"/>
      <c r="C13" s="25"/>
      <c r="D13" s="25"/>
      <c r="E13" s="25"/>
      <c r="F13" s="25"/>
    </row>
    <row r="14" spans="2:6" ht="14.25" customHeight="1">
      <c r="B14" s="25" t="s">
        <v>60</v>
      </c>
      <c r="C14" s="25"/>
      <c r="D14" s="25"/>
      <c r="E14" s="25"/>
      <c r="F14" s="25"/>
    </row>
    <row r="15" spans="1:12" ht="145.5" customHeight="1">
      <c r="A15" s="96" t="s">
        <v>89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12" ht="11.25" customHeight="1">
      <c r="B16" s="25"/>
      <c r="C16" s="25"/>
      <c r="D16" s="25"/>
      <c r="E16" s="25"/>
      <c r="F16" s="25"/>
      <c r="I16" s="97" t="s">
        <v>4</v>
      </c>
      <c r="J16" s="98"/>
      <c r="K16" s="98"/>
      <c r="L16" s="98"/>
    </row>
    <row r="17" spans="2:6" ht="12.75">
      <c r="B17" s="25"/>
      <c r="C17" s="25"/>
      <c r="D17" s="25"/>
      <c r="E17" s="25"/>
      <c r="F17" s="25"/>
    </row>
    <row r="18" spans="2:12" ht="20.25" customHeight="1">
      <c r="B18" s="25"/>
      <c r="C18" s="25"/>
      <c r="D18" s="25"/>
      <c r="E18" s="25"/>
      <c r="F18" s="25"/>
      <c r="I18" s="97" t="s">
        <v>5</v>
      </c>
      <c r="J18" s="98"/>
      <c r="K18" s="98"/>
      <c r="L18" s="98"/>
    </row>
    <row r="19" spans="2:6" ht="12.75">
      <c r="B19" s="25"/>
      <c r="C19" s="25"/>
      <c r="D19" s="25"/>
      <c r="E19" s="25"/>
      <c r="F19" s="25"/>
    </row>
    <row r="20" spans="2:6" ht="12.75">
      <c r="B20" s="25"/>
      <c r="C20" s="25"/>
      <c r="D20" s="25"/>
      <c r="E20" s="25"/>
      <c r="F20" s="25"/>
    </row>
    <row r="21" spans="2:6" ht="12.75">
      <c r="B21" s="25"/>
      <c r="C21" s="25"/>
      <c r="D21" s="25"/>
      <c r="E21" s="25"/>
      <c r="F21" s="25"/>
    </row>
    <row r="22" spans="2:6" ht="12.75">
      <c r="B22" s="25"/>
      <c r="C22" s="25"/>
      <c r="D22" s="25"/>
      <c r="E22" s="25"/>
      <c r="F22" s="25"/>
    </row>
    <row r="23" spans="2:6" ht="12.75">
      <c r="B23" s="25"/>
      <c r="C23" s="25"/>
      <c r="D23" s="25"/>
      <c r="E23" s="25"/>
      <c r="F23" s="25"/>
    </row>
    <row r="24" spans="2:6" ht="12.75">
      <c r="B24" s="25"/>
      <c r="C24" s="25"/>
      <c r="D24" s="25"/>
      <c r="E24" s="25"/>
      <c r="F24" s="25"/>
    </row>
    <row r="25" spans="2:6" ht="12.75">
      <c r="B25" s="25"/>
      <c r="C25" s="25"/>
      <c r="D25" s="25"/>
      <c r="E25" s="25"/>
      <c r="F25" s="25"/>
    </row>
    <row r="26" spans="2:6" ht="12.75">
      <c r="B26" s="25"/>
      <c r="C26" s="25"/>
      <c r="D26" s="25"/>
      <c r="E26" s="25"/>
      <c r="F26" s="25"/>
    </row>
    <row r="27" spans="2:6" ht="12.75">
      <c r="B27" s="25"/>
      <c r="C27" s="25"/>
      <c r="D27" s="25"/>
      <c r="E27" s="25"/>
      <c r="F27" s="25"/>
    </row>
    <row r="28" spans="2:6" ht="12.75">
      <c r="B28" s="25"/>
      <c r="C28" s="25"/>
      <c r="D28" s="25"/>
      <c r="E28" s="25"/>
      <c r="F28" s="25"/>
    </row>
    <row r="29" spans="2:6" ht="12.75">
      <c r="B29" s="25"/>
      <c r="C29" s="25"/>
      <c r="D29" s="25"/>
      <c r="E29" s="25"/>
      <c r="F29" s="25"/>
    </row>
    <row r="30" spans="2:6" ht="12.75">
      <c r="B30" s="25"/>
      <c r="C30" s="25"/>
      <c r="D30" s="25"/>
      <c r="E30" s="25"/>
      <c r="F30" s="25"/>
    </row>
    <row r="31" spans="2:6" ht="12.75">
      <c r="B31" s="25"/>
      <c r="C31" s="25"/>
      <c r="D31" s="25"/>
      <c r="E31" s="25"/>
      <c r="F31" s="25"/>
    </row>
    <row r="32" spans="2:6" ht="12.75">
      <c r="B32" s="25"/>
      <c r="C32" s="25"/>
      <c r="D32" s="25"/>
      <c r="E32" s="25"/>
      <c r="F32" s="25"/>
    </row>
    <row r="33" spans="2:6" ht="12.75">
      <c r="B33" s="25"/>
      <c r="C33" s="25"/>
      <c r="D33" s="25"/>
      <c r="E33" s="25"/>
      <c r="F33" s="25"/>
    </row>
    <row r="34" spans="2:6" ht="12.75">
      <c r="B34" s="25"/>
      <c r="C34" s="25"/>
      <c r="D34" s="25"/>
      <c r="E34" s="25"/>
      <c r="F34" s="25"/>
    </row>
    <row r="35" spans="2:6" ht="12.75">
      <c r="B35" s="25"/>
      <c r="C35" s="25"/>
      <c r="D35" s="25"/>
      <c r="E35" s="25"/>
      <c r="F35" s="25"/>
    </row>
    <row r="36" spans="2:6" ht="12.75">
      <c r="B36" s="25"/>
      <c r="C36" s="25"/>
      <c r="D36" s="25"/>
      <c r="E36" s="25"/>
      <c r="F36" s="25"/>
    </row>
    <row r="37" spans="2:6" ht="12.75">
      <c r="B37" s="25"/>
      <c r="C37" s="25"/>
      <c r="D37" s="25"/>
      <c r="E37" s="25"/>
      <c r="F37" s="25"/>
    </row>
    <row r="38" spans="2:6" ht="12.75">
      <c r="B38" s="25"/>
      <c r="C38" s="25"/>
      <c r="D38" s="25"/>
      <c r="E38" s="25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25"/>
      <c r="C40" s="25"/>
      <c r="D40" s="25"/>
      <c r="E40" s="25"/>
      <c r="F40" s="25"/>
    </row>
    <row r="41" spans="2:6" ht="12.75">
      <c r="B41" s="25"/>
      <c r="C41" s="25"/>
      <c r="D41" s="25"/>
      <c r="E41" s="25"/>
      <c r="F41" s="25"/>
    </row>
    <row r="42" spans="2:6" ht="12.75">
      <c r="B42" s="25"/>
      <c r="C42" s="25"/>
      <c r="D42" s="25"/>
      <c r="E42" s="25"/>
      <c r="F42" s="25"/>
    </row>
  </sheetData>
  <sheetProtection/>
  <mergeCells count="15">
    <mergeCell ref="A15:L15"/>
    <mergeCell ref="I16:L16"/>
    <mergeCell ref="I18:L18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K5:L5"/>
    <mergeCell ref="C8:F8"/>
  </mergeCells>
  <printOptions/>
  <pageMargins left="0.17" right="0.17" top="0.35" bottom="0.27" header="0.22" footer="0.16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112" zoomScaleNormal="112" zoomScalePageLayoutView="0" workbookViewId="0" topLeftCell="A37">
      <selection activeCell="B48" sqref="B48:W48"/>
    </sheetView>
  </sheetViews>
  <sheetFormatPr defaultColWidth="9.140625" defaultRowHeight="12.75"/>
  <cols>
    <col min="1" max="1" width="1.28515625" style="4" customWidth="1"/>
    <col min="2" max="2" width="2.140625" style="4" customWidth="1"/>
    <col min="3" max="3" width="2.28125" style="4" customWidth="1"/>
    <col min="4" max="4" width="7.00390625" style="4" customWidth="1"/>
    <col min="5" max="5" width="4.8515625" style="4" customWidth="1"/>
    <col min="6" max="6" width="11.00390625" style="4" customWidth="1"/>
    <col min="7" max="7" width="10.8515625" style="4" customWidth="1"/>
    <col min="8" max="8" width="7.140625" style="4" customWidth="1"/>
    <col min="9" max="9" width="4.140625" style="4" customWidth="1"/>
    <col min="10" max="10" width="11.421875" style="4" customWidth="1"/>
    <col min="11" max="12" width="11.57421875" style="4" customWidth="1"/>
    <col min="13" max="13" width="11.421875" style="4" customWidth="1"/>
    <col min="14" max="15" width="10.57421875" style="4" customWidth="1"/>
    <col min="16" max="16" width="8.8515625" style="4" customWidth="1"/>
    <col min="17" max="17" width="6.00390625" style="4" customWidth="1"/>
    <col min="18" max="18" width="10.57421875" style="4" customWidth="1"/>
    <col min="19" max="19" width="11.7109375" style="4" customWidth="1"/>
    <col min="20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143" t="s">
        <v>86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s="3" customFormat="1" ht="13.5" customHeight="1">
      <c r="A2" s="74"/>
      <c r="B2" s="144" t="s">
        <v>87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s="3" customFormat="1" ht="13.5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s="3" customFormat="1" ht="13.5" customHeigh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3" customFormat="1" ht="13.5" customHeigh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s="3" customFormat="1" ht="6" customHeight="1" hidden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19.5" customHeight="1">
      <c r="A7" s="145"/>
      <c r="B7" s="145"/>
      <c r="C7" s="146" t="s">
        <v>6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2:23" ht="10.5" customHeight="1">
      <c r="B8" s="142" t="s">
        <v>0</v>
      </c>
      <c r="C8" s="142"/>
      <c r="D8" s="142" t="s">
        <v>3</v>
      </c>
      <c r="E8" s="142" t="s">
        <v>46</v>
      </c>
      <c r="F8" s="142"/>
      <c r="G8" s="142"/>
      <c r="H8" s="142" t="s">
        <v>7</v>
      </c>
      <c r="I8" s="140"/>
      <c r="J8" s="142" t="s">
        <v>8</v>
      </c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</row>
    <row r="9" spans="2:23" ht="9.75" customHeight="1">
      <c r="B9" s="142"/>
      <c r="C9" s="142"/>
      <c r="D9" s="142"/>
      <c r="E9" s="142"/>
      <c r="F9" s="142"/>
      <c r="G9" s="142"/>
      <c r="H9" s="140"/>
      <c r="I9" s="140"/>
      <c r="J9" s="142" t="s">
        <v>9</v>
      </c>
      <c r="K9" s="142" t="s">
        <v>10</v>
      </c>
      <c r="L9" s="142"/>
      <c r="M9" s="142"/>
      <c r="N9" s="142"/>
      <c r="O9" s="142"/>
      <c r="P9" s="142"/>
      <c r="Q9" s="142"/>
      <c r="R9" s="142"/>
      <c r="S9" s="142" t="s">
        <v>11</v>
      </c>
      <c r="T9" s="142" t="s">
        <v>10</v>
      </c>
      <c r="U9" s="142"/>
      <c r="V9" s="142"/>
      <c r="W9" s="142"/>
    </row>
    <row r="10" spans="2:23" ht="6" customHeight="1">
      <c r="B10" s="142"/>
      <c r="C10" s="142"/>
      <c r="D10" s="142"/>
      <c r="E10" s="142"/>
      <c r="F10" s="142"/>
      <c r="G10" s="142"/>
      <c r="H10" s="140"/>
      <c r="I10" s="140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 t="s">
        <v>12</v>
      </c>
      <c r="U10" s="142" t="s">
        <v>2</v>
      </c>
      <c r="V10" s="142" t="s">
        <v>13</v>
      </c>
      <c r="W10" s="142" t="s">
        <v>1</v>
      </c>
    </row>
    <row r="11" spans="2:23" ht="6" customHeight="1">
      <c r="B11" s="142"/>
      <c r="C11" s="142"/>
      <c r="D11" s="142"/>
      <c r="E11" s="142"/>
      <c r="F11" s="142"/>
      <c r="G11" s="142"/>
      <c r="H11" s="140"/>
      <c r="I11" s="140"/>
      <c r="J11" s="142"/>
      <c r="K11" s="142" t="s">
        <v>14</v>
      </c>
      <c r="L11" s="142" t="s">
        <v>10</v>
      </c>
      <c r="M11" s="142"/>
      <c r="N11" s="142" t="s">
        <v>15</v>
      </c>
      <c r="O11" s="142" t="s">
        <v>16</v>
      </c>
      <c r="P11" s="142" t="s">
        <v>17</v>
      </c>
      <c r="Q11" s="142" t="s">
        <v>18</v>
      </c>
      <c r="R11" s="142" t="s">
        <v>19</v>
      </c>
      <c r="S11" s="142"/>
      <c r="T11" s="142"/>
      <c r="U11" s="142"/>
      <c r="V11" s="142"/>
      <c r="W11" s="142"/>
    </row>
    <row r="12" spans="2:23" ht="11.25" customHeight="1">
      <c r="B12" s="142"/>
      <c r="C12" s="142"/>
      <c r="D12" s="142"/>
      <c r="E12" s="142"/>
      <c r="F12" s="142"/>
      <c r="G12" s="142"/>
      <c r="H12" s="140"/>
      <c r="I12" s="140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 t="s">
        <v>20</v>
      </c>
      <c r="V12" s="142"/>
      <c r="W12" s="142"/>
    </row>
    <row r="13" spans="2:23" ht="110.25" customHeight="1">
      <c r="B13" s="142"/>
      <c r="C13" s="142"/>
      <c r="D13" s="142"/>
      <c r="E13" s="142"/>
      <c r="F13" s="142"/>
      <c r="G13" s="142"/>
      <c r="H13" s="140"/>
      <c r="I13" s="140"/>
      <c r="J13" s="142"/>
      <c r="K13" s="142"/>
      <c r="L13" s="71" t="s">
        <v>21</v>
      </c>
      <c r="M13" s="71" t="s">
        <v>22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2:23" ht="17.25" customHeight="1">
      <c r="B14" s="142" t="s">
        <v>23</v>
      </c>
      <c r="C14" s="142"/>
      <c r="D14" s="71" t="s">
        <v>24</v>
      </c>
      <c r="E14" s="142" t="s">
        <v>25</v>
      </c>
      <c r="F14" s="142"/>
      <c r="G14" s="142"/>
      <c r="H14" s="142" t="s">
        <v>26</v>
      </c>
      <c r="I14" s="140"/>
      <c r="J14" s="71" t="s">
        <v>27</v>
      </c>
      <c r="K14" s="71" t="s">
        <v>28</v>
      </c>
      <c r="L14" s="71" t="s">
        <v>29</v>
      </c>
      <c r="M14" s="71" t="s">
        <v>30</v>
      </c>
      <c r="N14" s="71" t="s">
        <v>31</v>
      </c>
      <c r="O14" s="71" t="s">
        <v>32</v>
      </c>
      <c r="P14" s="71" t="s">
        <v>33</v>
      </c>
      <c r="Q14" s="71" t="s">
        <v>34</v>
      </c>
      <c r="R14" s="71" t="s">
        <v>35</v>
      </c>
      <c r="S14" s="71" t="s">
        <v>36</v>
      </c>
      <c r="T14" s="71" t="s">
        <v>37</v>
      </c>
      <c r="U14" s="71" t="s">
        <v>38</v>
      </c>
      <c r="V14" s="71" t="s">
        <v>39</v>
      </c>
      <c r="W14" s="72">
        <v>19</v>
      </c>
    </row>
    <row r="15" spans="2:23" ht="19.5" customHeight="1">
      <c r="B15" s="130" t="s">
        <v>90</v>
      </c>
      <c r="C15" s="130"/>
      <c r="D15" s="131"/>
      <c r="E15" s="132" t="s">
        <v>91</v>
      </c>
      <c r="F15" s="132"/>
      <c r="G15" s="90" t="s">
        <v>40</v>
      </c>
      <c r="H15" s="112">
        <f>J15+S15</f>
        <v>20843538.97</v>
      </c>
      <c r="I15" s="112"/>
      <c r="J15" s="87">
        <f>K15+N15+O15+P15+Q15+R15</f>
        <v>14211270</v>
      </c>
      <c r="K15" s="87">
        <f>L15+M15</f>
        <v>13236134</v>
      </c>
      <c r="L15" s="87">
        <v>10772045</v>
      </c>
      <c r="M15" s="87">
        <v>2464089</v>
      </c>
      <c r="N15" s="87">
        <v>328022</v>
      </c>
      <c r="O15" s="87">
        <v>647114</v>
      </c>
      <c r="P15" s="87">
        <v>0</v>
      </c>
      <c r="Q15" s="87">
        <v>0</v>
      </c>
      <c r="R15" s="87">
        <v>0</v>
      </c>
      <c r="S15" s="87">
        <f>T15+W15</f>
        <v>6632268.97</v>
      </c>
      <c r="T15" s="87">
        <v>6632268.97</v>
      </c>
      <c r="U15" s="87">
        <v>5006745.97</v>
      </c>
      <c r="V15" s="87">
        <v>0</v>
      </c>
      <c r="W15" s="87">
        <v>0</v>
      </c>
    </row>
    <row r="16" spans="2:23" ht="16.5" customHeight="1">
      <c r="B16" s="130"/>
      <c r="C16" s="130"/>
      <c r="D16" s="131"/>
      <c r="E16" s="132"/>
      <c r="F16" s="132"/>
      <c r="G16" s="90" t="s">
        <v>42</v>
      </c>
      <c r="H16" s="112">
        <f>J16+S16</f>
        <v>10700</v>
      </c>
      <c r="I16" s="112"/>
      <c r="J16" s="87">
        <f>K16</f>
        <v>10700</v>
      </c>
      <c r="K16" s="87">
        <f>L16+M16</f>
        <v>10700</v>
      </c>
      <c r="L16" s="87">
        <v>0</v>
      </c>
      <c r="M16" s="87">
        <v>10700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f>T16</f>
        <v>0</v>
      </c>
      <c r="T16" s="87">
        <f>T20</f>
        <v>0</v>
      </c>
      <c r="U16" s="87">
        <v>0</v>
      </c>
      <c r="V16" s="87">
        <v>0</v>
      </c>
      <c r="W16" s="87">
        <v>0</v>
      </c>
    </row>
    <row r="17" spans="2:23" ht="16.5" customHeight="1">
      <c r="B17" s="130"/>
      <c r="C17" s="130"/>
      <c r="D17" s="131"/>
      <c r="E17" s="132"/>
      <c r="F17" s="132"/>
      <c r="G17" s="90" t="s">
        <v>43</v>
      </c>
      <c r="H17" s="112">
        <f>J17+S17</f>
        <v>10700</v>
      </c>
      <c r="I17" s="112"/>
      <c r="J17" s="87">
        <f>K17+N17+O17+P17+Q17+R17</f>
        <v>10700</v>
      </c>
      <c r="K17" s="87">
        <f>L17+M17</f>
        <v>10700</v>
      </c>
      <c r="L17" s="87">
        <v>0</v>
      </c>
      <c r="M17" s="87">
        <v>10700</v>
      </c>
      <c r="N17" s="87">
        <f>N21</f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</row>
    <row r="18" spans="2:23" ht="15.75" customHeight="1">
      <c r="B18" s="130"/>
      <c r="C18" s="130"/>
      <c r="D18" s="131"/>
      <c r="E18" s="132"/>
      <c r="F18" s="132"/>
      <c r="G18" s="90" t="s">
        <v>44</v>
      </c>
      <c r="H18" s="112">
        <f>H15-H16+H17</f>
        <v>20843538.97</v>
      </c>
      <c r="I18" s="112"/>
      <c r="J18" s="87">
        <f aca="true" t="shared" si="0" ref="J18:O18">J15-J16+J17</f>
        <v>14211270</v>
      </c>
      <c r="K18" s="87">
        <f t="shared" si="0"/>
        <v>13236134</v>
      </c>
      <c r="L18" s="91">
        <f t="shared" si="0"/>
        <v>10772045</v>
      </c>
      <c r="M18" s="87">
        <f t="shared" si="0"/>
        <v>2464089</v>
      </c>
      <c r="N18" s="87">
        <f t="shared" si="0"/>
        <v>328022</v>
      </c>
      <c r="O18" s="87">
        <f t="shared" si="0"/>
        <v>647114</v>
      </c>
      <c r="P18" s="87">
        <v>0</v>
      </c>
      <c r="Q18" s="87">
        <v>0</v>
      </c>
      <c r="R18" s="87">
        <v>0</v>
      </c>
      <c r="S18" s="87">
        <f>S15-S16+S17</f>
        <v>6632268.97</v>
      </c>
      <c r="T18" s="87">
        <f>T15-T16+T17</f>
        <v>6632268.97</v>
      </c>
      <c r="U18" s="87">
        <f>U15-U16+U17</f>
        <v>5006745.97</v>
      </c>
      <c r="V18" s="87">
        <v>0</v>
      </c>
      <c r="W18" s="87">
        <v>0</v>
      </c>
    </row>
    <row r="19" spans="2:23" ht="15.75" customHeight="1">
      <c r="B19" s="113"/>
      <c r="C19" s="114"/>
      <c r="D19" s="119" t="s">
        <v>92</v>
      </c>
      <c r="E19" s="122" t="s">
        <v>93</v>
      </c>
      <c r="F19" s="123"/>
      <c r="G19" s="90" t="s">
        <v>40</v>
      </c>
      <c r="H19" s="128">
        <f>J19+S19</f>
        <v>6664882</v>
      </c>
      <c r="I19" s="129"/>
      <c r="J19" s="87">
        <f>K19+N19+O19+P19+Q19+R19</f>
        <v>6639882</v>
      </c>
      <c r="K19" s="87">
        <f>L19+M19</f>
        <v>6316580</v>
      </c>
      <c r="L19" s="87">
        <v>5355149</v>
      </c>
      <c r="M19" s="87">
        <v>961431</v>
      </c>
      <c r="N19" s="87">
        <v>0</v>
      </c>
      <c r="O19" s="87">
        <v>323302</v>
      </c>
      <c r="P19" s="87">
        <v>0</v>
      </c>
      <c r="Q19" s="87">
        <v>0</v>
      </c>
      <c r="R19" s="87">
        <v>0</v>
      </c>
      <c r="S19" s="87">
        <f>T19</f>
        <v>25000</v>
      </c>
      <c r="T19" s="87">
        <v>25000</v>
      </c>
      <c r="U19" s="87">
        <v>0</v>
      </c>
      <c r="V19" s="87">
        <v>0</v>
      </c>
      <c r="W19" s="87">
        <v>0</v>
      </c>
    </row>
    <row r="20" spans="2:23" ht="16.5" customHeight="1">
      <c r="B20" s="115"/>
      <c r="C20" s="116"/>
      <c r="D20" s="120"/>
      <c r="E20" s="124"/>
      <c r="F20" s="125"/>
      <c r="G20" s="90" t="s">
        <v>42</v>
      </c>
      <c r="H20" s="128">
        <f>J20+S20</f>
        <v>10700</v>
      </c>
      <c r="I20" s="129"/>
      <c r="J20" s="87">
        <f>K20</f>
        <v>10700</v>
      </c>
      <c r="K20" s="87">
        <f>L20+M20</f>
        <v>10700</v>
      </c>
      <c r="L20" s="87">
        <v>0</v>
      </c>
      <c r="M20" s="87">
        <v>10700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f>T20</f>
        <v>0</v>
      </c>
      <c r="T20" s="87">
        <v>0</v>
      </c>
      <c r="U20" s="87">
        <v>0</v>
      </c>
      <c r="V20" s="87">
        <v>0</v>
      </c>
      <c r="W20" s="87">
        <v>0</v>
      </c>
    </row>
    <row r="21" spans="2:23" ht="15.75" customHeight="1">
      <c r="B21" s="115"/>
      <c r="C21" s="116"/>
      <c r="D21" s="120"/>
      <c r="E21" s="124"/>
      <c r="F21" s="125"/>
      <c r="G21" s="90" t="s">
        <v>43</v>
      </c>
      <c r="H21" s="128">
        <f>J21+S21</f>
        <v>0</v>
      </c>
      <c r="I21" s="129"/>
      <c r="J21" s="87">
        <f>K21+N21+O21+P21+Q21+R21</f>
        <v>0</v>
      </c>
      <c r="K21" s="87">
        <f>L21+M21</f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f>T21</f>
        <v>0</v>
      </c>
      <c r="T21" s="87">
        <v>0</v>
      </c>
      <c r="U21" s="87">
        <v>0</v>
      </c>
      <c r="V21" s="87">
        <v>0</v>
      </c>
      <c r="W21" s="87">
        <v>0</v>
      </c>
    </row>
    <row r="22" spans="2:23" ht="18" customHeight="1">
      <c r="B22" s="117"/>
      <c r="C22" s="118"/>
      <c r="D22" s="121"/>
      <c r="E22" s="126"/>
      <c r="F22" s="127"/>
      <c r="G22" s="90" t="s">
        <v>44</v>
      </c>
      <c r="H22" s="128">
        <f>H19-H20+H21</f>
        <v>6654182</v>
      </c>
      <c r="I22" s="129"/>
      <c r="J22" s="87">
        <f aca="true" t="shared" si="1" ref="J22:O22">J19-J20+J21</f>
        <v>6629182</v>
      </c>
      <c r="K22" s="87">
        <f t="shared" si="1"/>
        <v>6305880</v>
      </c>
      <c r="L22" s="87">
        <f t="shared" si="1"/>
        <v>5355149</v>
      </c>
      <c r="M22" s="87">
        <f t="shared" si="1"/>
        <v>950731</v>
      </c>
      <c r="N22" s="87">
        <f t="shared" si="1"/>
        <v>0</v>
      </c>
      <c r="O22" s="87">
        <f t="shared" si="1"/>
        <v>323302</v>
      </c>
      <c r="P22" s="87">
        <v>0</v>
      </c>
      <c r="Q22" s="87">
        <v>0</v>
      </c>
      <c r="R22" s="87">
        <v>0</v>
      </c>
      <c r="S22" s="87">
        <f>S19-S20+S21</f>
        <v>25000</v>
      </c>
      <c r="T22" s="87">
        <f>T19-T20+T21</f>
        <v>25000</v>
      </c>
      <c r="U22" s="87">
        <f>U19-U20+U21</f>
        <v>0</v>
      </c>
      <c r="V22" s="87">
        <v>0</v>
      </c>
      <c r="W22" s="87">
        <v>0</v>
      </c>
    </row>
    <row r="23" spans="2:23" ht="17.25" customHeight="1">
      <c r="B23" s="113"/>
      <c r="C23" s="114"/>
      <c r="D23" s="119" t="s">
        <v>94</v>
      </c>
      <c r="E23" s="122" t="s">
        <v>95</v>
      </c>
      <c r="F23" s="123"/>
      <c r="G23" s="90" t="s">
        <v>40</v>
      </c>
      <c r="H23" s="128">
        <f aca="true" t="shared" si="2" ref="H23:H29">J23+S23</f>
        <v>1608785</v>
      </c>
      <c r="I23" s="129"/>
      <c r="J23" s="87">
        <f>K23+N23+O23+P23+Q23+R23</f>
        <v>1543785</v>
      </c>
      <c r="K23" s="87">
        <v>1241338</v>
      </c>
      <c r="L23" s="87">
        <v>955965</v>
      </c>
      <c r="M23" s="87">
        <v>285373</v>
      </c>
      <c r="N23" s="87">
        <v>256712</v>
      </c>
      <c r="O23" s="87">
        <v>45735</v>
      </c>
      <c r="P23" s="87" t="s">
        <v>41</v>
      </c>
      <c r="Q23" s="87" t="s">
        <v>41</v>
      </c>
      <c r="R23" s="87" t="s">
        <v>41</v>
      </c>
      <c r="S23" s="87">
        <v>65000</v>
      </c>
      <c r="T23" s="87">
        <v>65000</v>
      </c>
      <c r="U23" s="87">
        <v>0</v>
      </c>
      <c r="V23" s="87" t="s">
        <v>41</v>
      </c>
      <c r="W23" s="87">
        <v>0</v>
      </c>
    </row>
    <row r="24" spans="2:23" ht="17.25" customHeight="1">
      <c r="B24" s="115"/>
      <c r="C24" s="116"/>
      <c r="D24" s="120"/>
      <c r="E24" s="124"/>
      <c r="F24" s="125"/>
      <c r="G24" s="90" t="s">
        <v>42</v>
      </c>
      <c r="H24" s="128">
        <f t="shared" si="2"/>
        <v>0</v>
      </c>
      <c r="I24" s="129"/>
      <c r="J24" s="87">
        <f>K24+N24+O24+P24+Q24+R24</f>
        <v>0</v>
      </c>
      <c r="K24" s="87">
        <f>L24+M24</f>
        <v>0</v>
      </c>
      <c r="L24" s="87">
        <v>0</v>
      </c>
      <c r="M24" s="87" t="s">
        <v>41</v>
      </c>
      <c r="N24" s="87" t="s">
        <v>41</v>
      </c>
      <c r="O24" s="87" t="s">
        <v>41</v>
      </c>
      <c r="P24" s="87" t="s">
        <v>41</v>
      </c>
      <c r="Q24" s="87" t="s">
        <v>41</v>
      </c>
      <c r="R24" s="87" t="s">
        <v>41</v>
      </c>
      <c r="S24" s="87">
        <f>T24+V24+W24</f>
        <v>0</v>
      </c>
      <c r="T24" s="87">
        <v>0</v>
      </c>
      <c r="U24" s="87">
        <v>0</v>
      </c>
      <c r="V24" s="87" t="s">
        <v>41</v>
      </c>
      <c r="W24" s="87">
        <v>0</v>
      </c>
    </row>
    <row r="25" spans="2:23" ht="16.5" customHeight="1">
      <c r="B25" s="115"/>
      <c r="C25" s="116"/>
      <c r="D25" s="120"/>
      <c r="E25" s="124"/>
      <c r="F25" s="125"/>
      <c r="G25" s="90" t="s">
        <v>43</v>
      </c>
      <c r="H25" s="128">
        <f t="shared" si="2"/>
        <v>10700</v>
      </c>
      <c r="I25" s="129"/>
      <c r="J25" s="87">
        <f>K25+N25+O25+P25+Q25+R25</f>
        <v>10700</v>
      </c>
      <c r="K25" s="87">
        <f>L25+M25</f>
        <v>10700</v>
      </c>
      <c r="L25" s="87">
        <v>0</v>
      </c>
      <c r="M25" s="87">
        <v>10700</v>
      </c>
      <c r="N25" s="87">
        <v>0</v>
      </c>
      <c r="O25" s="87">
        <v>0</v>
      </c>
      <c r="P25" s="87" t="s">
        <v>41</v>
      </c>
      <c r="Q25" s="87" t="s">
        <v>41</v>
      </c>
      <c r="R25" s="87" t="s">
        <v>41</v>
      </c>
      <c r="S25" s="87">
        <f>T25+V25+W25</f>
        <v>0</v>
      </c>
      <c r="T25" s="87">
        <v>0</v>
      </c>
      <c r="U25" s="87">
        <v>0</v>
      </c>
      <c r="V25" s="87" t="s">
        <v>41</v>
      </c>
      <c r="W25" s="87">
        <v>0</v>
      </c>
    </row>
    <row r="26" spans="2:23" ht="17.25" customHeight="1">
      <c r="B26" s="117"/>
      <c r="C26" s="118"/>
      <c r="D26" s="121"/>
      <c r="E26" s="126"/>
      <c r="F26" s="127"/>
      <c r="G26" s="90" t="s">
        <v>44</v>
      </c>
      <c r="H26" s="128">
        <f t="shared" si="2"/>
        <v>1619485</v>
      </c>
      <c r="I26" s="129"/>
      <c r="J26" s="73">
        <f>J23-J24+J25</f>
        <v>1554485</v>
      </c>
      <c r="K26" s="73">
        <f>K23-K24+K25</f>
        <v>1252038</v>
      </c>
      <c r="L26" s="87">
        <f>L23-L24+L25</f>
        <v>955965</v>
      </c>
      <c r="M26" s="87">
        <f>M23-M24+M25</f>
        <v>296073</v>
      </c>
      <c r="N26" s="87">
        <f>N23-N24+N25</f>
        <v>256712</v>
      </c>
      <c r="O26" s="87">
        <f aca="true" t="shared" si="3" ref="O26:W26">O23-O24+O25</f>
        <v>45735</v>
      </c>
      <c r="P26" s="87">
        <f t="shared" si="3"/>
        <v>0</v>
      </c>
      <c r="Q26" s="87">
        <f t="shared" si="3"/>
        <v>0</v>
      </c>
      <c r="R26" s="87">
        <f t="shared" si="3"/>
        <v>0</v>
      </c>
      <c r="S26" s="73">
        <f t="shared" si="3"/>
        <v>65000</v>
      </c>
      <c r="T26" s="87">
        <f t="shared" si="3"/>
        <v>65000</v>
      </c>
      <c r="U26" s="87">
        <f t="shared" si="3"/>
        <v>0</v>
      </c>
      <c r="V26" s="87">
        <f t="shared" si="3"/>
        <v>0</v>
      </c>
      <c r="W26" s="87">
        <f t="shared" si="3"/>
        <v>0</v>
      </c>
    </row>
    <row r="27" spans="2:24" s="27" customFormat="1" ht="16.5" customHeight="1">
      <c r="B27" s="134" t="s">
        <v>62</v>
      </c>
      <c r="C27" s="134"/>
      <c r="D27" s="134"/>
      <c r="E27" s="139" t="s">
        <v>63</v>
      </c>
      <c r="F27" s="139"/>
      <c r="G27" s="75" t="s">
        <v>40</v>
      </c>
      <c r="H27" s="112">
        <f t="shared" si="2"/>
        <v>5054550</v>
      </c>
      <c r="I27" s="140"/>
      <c r="J27" s="87">
        <f>K27+N27+O27+P27+Q27+R27</f>
        <v>5054550</v>
      </c>
      <c r="K27" s="87">
        <v>1758436</v>
      </c>
      <c r="L27" s="87">
        <v>1166615</v>
      </c>
      <c r="M27" s="87">
        <v>591821</v>
      </c>
      <c r="N27" s="87">
        <v>0</v>
      </c>
      <c r="O27" s="87">
        <v>3296114</v>
      </c>
      <c r="P27" s="87" t="s">
        <v>41</v>
      </c>
      <c r="Q27" s="87" t="s">
        <v>41</v>
      </c>
      <c r="R27" s="87" t="s">
        <v>41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141"/>
    </row>
    <row r="28" spans="2:24" s="27" customFormat="1" ht="19.5" customHeight="1">
      <c r="B28" s="134"/>
      <c r="C28" s="134"/>
      <c r="D28" s="134"/>
      <c r="E28" s="139"/>
      <c r="F28" s="139"/>
      <c r="G28" s="75" t="s">
        <v>42</v>
      </c>
      <c r="H28" s="112">
        <f t="shared" si="2"/>
        <v>0</v>
      </c>
      <c r="I28" s="140"/>
      <c r="J28" s="87">
        <f>K28+N28+O28+P28+Q28+R28</f>
        <v>0</v>
      </c>
      <c r="K28" s="87">
        <f>L28+M28</f>
        <v>0</v>
      </c>
      <c r="L28" s="87">
        <v>0</v>
      </c>
      <c r="M28" s="87">
        <v>0</v>
      </c>
      <c r="N28" s="87" t="s">
        <v>41</v>
      </c>
      <c r="O28" s="87">
        <v>0</v>
      </c>
      <c r="P28" s="87" t="s">
        <v>41</v>
      </c>
      <c r="Q28" s="87" t="s">
        <v>41</v>
      </c>
      <c r="R28" s="87" t="s">
        <v>41</v>
      </c>
      <c r="S28" s="87">
        <f>T28+V28+W28</f>
        <v>0</v>
      </c>
      <c r="T28" s="87">
        <v>0</v>
      </c>
      <c r="U28" s="87">
        <v>0</v>
      </c>
      <c r="V28" s="87" t="s">
        <v>41</v>
      </c>
      <c r="W28" s="87">
        <v>0</v>
      </c>
      <c r="X28" s="141"/>
    </row>
    <row r="29" spans="2:24" s="27" customFormat="1" ht="18" customHeight="1">
      <c r="B29" s="134"/>
      <c r="C29" s="134"/>
      <c r="D29" s="134"/>
      <c r="E29" s="139"/>
      <c r="F29" s="139"/>
      <c r="G29" s="75" t="s">
        <v>43</v>
      </c>
      <c r="H29" s="112">
        <f t="shared" si="2"/>
        <v>46268</v>
      </c>
      <c r="I29" s="140"/>
      <c r="J29" s="87">
        <f>K29+N29+O29+P29+Q29+R29</f>
        <v>46268</v>
      </c>
      <c r="K29" s="87">
        <f>L29+M29</f>
        <v>16142</v>
      </c>
      <c r="L29" s="87">
        <v>14842</v>
      </c>
      <c r="M29" s="87">
        <v>1300</v>
      </c>
      <c r="N29" s="87">
        <v>0</v>
      </c>
      <c r="O29" s="87">
        <v>30126</v>
      </c>
      <c r="P29" s="87" t="s">
        <v>41</v>
      </c>
      <c r="Q29" s="87" t="s">
        <v>41</v>
      </c>
      <c r="R29" s="87" t="s">
        <v>41</v>
      </c>
      <c r="S29" s="87">
        <f>T29+V29+W29</f>
        <v>0</v>
      </c>
      <c r="T29" s="87">
        <v>0</v>
      </c>
      <c r="U29" s="87">
        <v>0</v>
      </c>
      <c r="V29" s="87" t="s">
        <v>41</v>
      </c>
      <c r="W29" s="87">
        <v>0</v>
      </c>
      <c r="X29" s="141"/>
    </row>
    <row r="30" spans="2:23" s="27" customFormat="1" ht="17.25" customHeight="1">
      <c r="B30" s="134"/>
      <c r="C30" s="134"/>
      <c r="D30" s="134"/>
      <c r="E30" s="139"/>
      <c r="F30" s="139"/>
      <c r="G30" s="75" t="s">
        <v>44</v>
      </c>
      <c r="H30" s="112">
        <f>H27-H28+H29</f>
        <v>5100818</v>
      </c>
      <c r="I30" s="140"/>
      <c r="J30" s="73">
        <f aca="true" t="shared" si="4" ref="J30:T30">J27-J28+J29</f>
        <v>5100818</v>
      </c>
      <c r="K30" s="73">
        <f t="shared" si="4"/>
        <v>1774578</v>
      </c>
      <c r="L30" s="87">
        <f t="shared" si="4"/>
        <v>1181457</v>
      </c>
      <c r="M30" s="87">
        <f t="shared" si="4"/>
        <v>593121</v>
      </c>
      <c r="N30" s="87">
        <f t="shared" si="4"/>
        <v>0</v>
      </c>
      <c r="O30" s="87">
        <f t="shared" si="4"/>
        <v>3326240</v>
      </c>
      <c r="P30" s="87">
        <f t="shared" si="4"/>
        <v>0</v>
      </c>
      <c r="Q30" s="87">
        <f t="shared" si="4"/>
        <v>0</v>
      </c>
      <c r="R30" s="87">
        <f t="shared" si="4"/>
        <v>0</v>
      </c>
      <c r="S30" s="73">
        <f t="shared" si="4"/>
        <v>0</v>
      </c>
      <c r="T30" s="87">
        <f t="shared" si="4"/>
        <v>0</v>
      </c>
      <c r="U30" s="87">
        <v>0</v>
      </c>
      <c r="V30" s="87">
        <v>0</v>
      </c>
      <c r="W30" s="87">
        <v>0</v>
      </c>
    </row>
    <row r="31" spans="2:23" s="27" customFormat="1" ht="16.5" customHeight="1">
      <c r="B31" s="101"/>
      <c r="C31" s="102"/>
      <c r="D31" s="107" t="s">
        <v>96</v>
      </c>
      <c r="E31" s="110" t="s">
        <v>97</v>
      </c>
      <c r="F31" s="110"/>
      <c r="G31" s="86" t="s">
        <v>40</v>
      </c>
      <c r="H31" s="111">
        <f>J31+S31</f>
        <v>2692743</v>
      </c>
      <c r="I31" s="111"/>
      <c r="J31" s="76">
        <f>K31+N31+O31+P31+Q31+R31</f>
        <v>2692743</v>
      </c>
      <c r="K31" s="76">
        <f>L31+M31</f>
        <v>155769</v>
      </c>
      <c r="L31" s="76">
        <v>151683</v>
      </c>
      <c r="M31" s="76">
        <v>4086</v>
      </c>
      <c r="N31" s="76" t="s">
        <v>41</v>
      </c>
      <c r="O31" s="76">
        <v>2536974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</row>
    <row r="32" spans="2:23" s="27" customFormat="1" ht="15.75" customHeight="1">
      <c r="B32" s="103"/>
      <c r="C32" s="104"/>
      <c r="D32" s="108"/>
      <c r="E32" s="110"/>
      <c r="F32" s="110"/>
      <c r="G32" s="86" t="s">
        <v>42</v>
      </c>
      <c r="H32" s="112">
        <f>J32+S32</f>
        <v>0</v>
      </c>
      <c r="I32" s="112"/>
      <c r="J32" s="87">
        <f>K32</f>
        <v>0</v>
      </c>
      <c r="K32" s="87">
        <f>L32+M32</f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</row>
    <row r="33" spans="2:23" s="27" customFormat="1" ht="17.25" customHeight="1">
      <c r="B33" s="103"/>
      <c r="C33" s="104"/>
      <c r="D33" s="108"/>
      <c r="E33" s="110"/>
      <c r="F33" s="110"/>
      <c r="G33" s="86" t="s">
        <v>43</v>
      </c>
      <c r="H33" s="112">
        <f>J33+S33</f>
        <v>31056</v>
      </c>
      <c r="I33" s="112"/>
      <c r="J33" s="87">
        <f>K33+N33+O33+P33+Q33+R33</f>
        <v>31056</v>
      </c>
      <c r="K33" s="87">
        <f>L33+M33</f>
        <v>930</v>
      </c>
      <c r="L33" s="87">
        <v>930</v>
      </c>
      <c r="M33" s="87">
        <v>0</v>
      </c>
      <c r="N33" s="87">
        <v>0</v>
      </c>
      <c r="O33" s="87">
        <v>30126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</row>
    <row r="34" spans="2:23" s="27" customFormat="1" ht="95.25" customHeight="1">
      <c r="B34" s="105"/>
      <c r="C34" s="106"/>
      <c r="D34" s="109"/>
      <c r="E34" s="110"/>
      <c r="F34" s="110"/>
      <c r="G34" s="86" t="s">
        <v>44</v>
      </c>
      <c r="H34" s="112">
        <f>H31-H32+H33</f>
        <v>2723799</v>
      </c>
      <c r="I34" s="112"/>
      <c r="J34" s="87">
        <f aca="true" t="shared" si="5" ref="J34:O34">J31-J32+J33</f>
        <v>2723799</v>
      </c>
      <c r="K34" s="87">
        <f t="shared" si="5"/>
        <v>156699</v>
      </c>
      <c r="L34" s="87">
        <f t="shared" si="5"/>
        <v>152613</v>
      </c>
      <c r="M34" s="87">
        <f t="shared" si="5"/>
        <v>4086</v>
      </c>
      <c r="N34" s="87">
        <f t="shared" si="5"/>
        <v>0</v>
      </c>
      <c r="O34" s="87">
        <f t="shared" si="5"/>
        <v>2567100</v>
      </c>
      <c r="P34" s="87">
        <v>0</v>
      </c>
      <c r="Q34" s="87">
        <v>0</v>
      </c>
      <c r="R34" s="87">
        <v>0</v>
      </c>
      <c r="S34" s="87">
        <f>S31-S32+S33</f>
        <v>0</v>
      </c>
      <c r="T34" s="87">
        <f>T31-T32+T33</f>
        <v>0</v>
      </c>
      <c r="U34" s="87">
        <v>0</v>
      </c>
      <c r="V34" s="87">
        <v>0</v>
      </c>
      <c r="W34" s="87">
        <v>0</v>
      </c>
    </row>
    <row r="35" spans="2:23" s="27" customFormat="1" ht="15.75" customHeight="1">
      <c r="B35" s="101"/>
      <c r="C35" s="102"/>
      <c r="D35" s="107" t="s">
        <v>98</v>
      </c>
      <c r="E35" s="110" t="s">
        <v>102</v>
      </c>
      <c r="F35" s="110"/>
      <c r="G35" s="86" t="s">
        <v>40</v>
      </c>
      <c r="H35" s="111">
        <f>J35+S35</f>
        <v>31045</v>
      </c>
      <c r="I35" s="111"/>
      <c r="J35" s="76">
        <f>K35+N35+O35+P35+Q35+R35</f>
        <v>31045</v>
      </c>
      <c r="K35" s="76">
        <f>L35+M35</f>
        <v>31045</v>
      </c>
      <c r="L35" s="76" t="s">
        <v>41</v>
      </c>
      <c r="M35" s="76">
        <v>31045</v>
      </c>
      <c r="N35" s="76" t="s">
        <v>41</v>
      </c>
      <c r="O35" s="76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</row>
    <row r="36" spans="2:23" s="27" customFormat="1" ht="15.75" customHeight="1">
      <c r="B36" s="103"/>
      <c r="C36" s="104"/>
      <c r="D36" s="108"/>
      <c r="E36" s="110"/>
      <c r="F36" s="110"/>
      <c r="G36" s="86" t="s">
        <v>42</v>
      </c>
      <c r="H36" s="112">
        <f>J36+S36</f>
        <v>0</v>
      </c>
      <c r="I36" s="112"/>
      <c r="J36" s="87">
        <f>K36</f>
        <v>0</v>
      </c>
      <c r="K36" s="87">
        <f>L36+M36</f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</row>
    <row r="37" spans="2:23" s="27" customFormat="1" ht="14.25" customHeight="1">
      <c r="B37" s="103"/>
      <c r="C37" s="104"/>
      <c r="D37" s="108"/>
      <c r="E37" s="110"/>
      <c r="F37" s="110"/>
      <c r="G37" s="86" t="s">
        <v>43</v>
      </c>
      <c r="H37" s="112">
        <f>J37+S37</f>
        <v>1300</v>
      </c>
      <c r="I37" s="112"/>
      <c r="J37" s="87">
        <f>K37+N37+O37+P37+Q37+R37</f>
        <v>1300</v>
      </c>
      <c r="K37" s="87">
        <f>L37+M37</f>
        <v>1300</v>
      </c>
      <c r="L37" s="87">
        <v>0</v>
      </c>
      <c r="M37" s="87">
        <v>1300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</row>
    <row r="38" spans="2:23" s="27" customFormat="1" ht="171.75" customHeight="1">
      <c r="B38" s="105"/>
      <c r="C38" s="106"/>
      <c r="D38" s="109"/>
      <c r="E38" s="110"/>
      <c r="F38" s="110"/>
      <c r="G38" s="86" t="s">
        <v>44</v>
      </c>
      <c r="H38" s="112">
        <f>H35-H36+H37</f>
        <v>32345</v>
      </c>
      <c r="I38" s="112"/>
      <c r="J38" s="87">
        <f aca="true" t="shared" si="6" ref="J38:O38">J35-J36+J37</f>
        <v>32345</v>
      </c>
      <c r="K38" s="87">
        <f t="shared" si="6"/>
        <v>32345</v>
      </c>
      <c r="L38" s="87">
        <f t="shared" si="6"/>
        <v>0</v>
      </c>
      <c r="M38" s="87">
        <f t="shared" si="6"/>
        <v>32345</v>
      </c>
      <c r="N38" s="87">
        <f t="shared" si="6"/>
        <v>0</v>
      </c>
      <c r="O38" s="87">
        <f t="shared" si="6"/>
        <v>0</v>
      </c>
      <c r="P38" s="87">
        <v>0</v>
      </c>
      <c r="Q38" s="87">
        <v>0</v>
      </c>
      <c r="R38" s="87">
        <v>0</v>
      </c>
      <c r="S38" s="87">
        <f>S35-S36+S37</f>
        <v>0</v>
      </c>
      <c r="T38" s="87">
        <f>T35-T36+T37</f>
        <v>0</v>
      </c>
      <c r="U38" s="87">
        <v>0</v>
      </c>
      <c r="V38" s="87">
        <v>0</v>
      </c>
      <c r="W38" s="87">
        <v>0</v>
      </c>
    </row>
    <row r="39" spans="2:23" s="27" customFormat="1" ht="17.25" customHeight="1">
      <c r="B39" s="101"/>
      <c r="C39" s="102"/>
      <c r="D39" s="107" t="s">
        <v>99</v>
      </c>
      <c r="E39" s="110" t="s">
        <v>100</v>
      </c>
      <c r="F39" s="110"/>
      <c r="G39" s="86" t="s">
        <v>40</v>
      </c>
      <c r="H39" s="111">
        <f>J39+S39</f>
        <v>948646</v>
      </c>
      <c r="I39" s="111"/>
      <c r="J39" s="76">
        <f>K39+N39+O39+P39+Q39+R39</f>
        <v>948646</v>
      </c>
      <c r="K39" s="76">
        <f>L39+M39</f>
        <v>948646</v>
      </c>
      <c r="L39" s="76">
        <v>816116</v>
      </c>
      <c r="M39" s="76">
        <v>132530</v>
      </c>
      <c r="N39" s="76" t="s">
        <v>41</v>
      </c>
      <c r="O39" s="76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</row>
    <row r="40" spans="2:23" s="27" customFormat="1" ht="15.75" customHeight="1">
      <c r="B40" s="103"/>
      <c r="C40" s="104"/>
      <c r="D40" s="108"/>
      <c r="E40" s="110"/>
      <c r="F40" s="110"/>
      <c r="G40" s="86" t="s">
        <v>42</v>
      </c>
      <c r="H40" s="112">
        <f>J40+S40</f>
        <v>0</v>
      </c>
      <c r="I40" s="112"/>
      <c r="J40" s="87">
        <f>K40</f>
        <v>0</v>
      </c>
      <c r="K40" s="87">
        <f>L40+M40</f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</row>
    <row r="41" spans="2:23" s="27" customFormat="1" ht="15.75" customHeight="1">
      <c r="B41" s="103"/>
      <c r="C41" s="104"/>
      <c r="D41" s="108"/>
      <c r="E41" s="110"/>
      <c r="F41" s="110"/>
      <c r="G41" s="86" t="s">
        <v>43</v>
      </c>
      <c r="H41" s="112">
        <f>J41+S41</f>
        <v>13912</v>
      </c>
      <c r="I41" s="112"/>
      <c r="J41" s="87">
        <f>K41+N41+O41+P41+Q41+R41</f>
        <v>13912</v>
      </c>
      <c r="K41" s="87">
        <f>L41+M41</f>
        <v>13912</v>
      </c>
      <c r="L41" s="87">
        <v>13912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</row>
    <row r="42" spans="2:23" s="27" customFormat="1" ht="17.25" customHeight="1">
      <c r="B42" s="105"/>
      <c r="C42" s="106"/>
      <c r="D42" s="109"/>
      <c r="E42" s="110"/>
      <c r="F42" s="110"/>
      <c r="G42" s="86" t="s">
        <v>44</v>
      </c>
      <c r="H42" s="112">
        <f>H39-H40+H41</f>
        <v>962558</v>
      </c>
      <c r="I42" s="112"/>
      <c r="J42" s="87">
        <f aca="true" t="shared" si="7" ref="J42:O42">J39-J40+J41</f>
        <v>962558</v>
      </c>
      <c r="K42" s="87">
        <f t="shared" si="7"/>
        <v>962558</v>
      </c>
      <c r="L42" s="87">
        <f t="shared" si="7"/>
        <v>830028</v>
      </c>
      <c r="M42" s="87">
        <f t="shared" si="7"/>
        <v>132530</v>
      </c>
      <c r="N42" s="87">
        <f t="shared" si="7"/>
        <v>0</v>
      </c>
      <c r="O42" s="87">
        <f t="shared" si="7"/>
        <v>0</v>
      </c>
      <c r="P42" s="87">
        <v>0</v>
      </c>
      <c r="Q42" s="87">
        <v>0</v>
      </c>
      <c r="R42" s="87">
        <v>0</v>
      </c>
      <c r="S42" s="87">
        <f>S39-S40+S41</f>
        <v>0</v>
      </c>
      <c r="T42" s="87">
        <f>T39-T40+T41</f>
        <v>0</v>
      </c>
      <c r="U42" s="87">
        <v>0</v>
      </c>
      <c r="V42" s="87">
        <v>0</v>
      </c>
      <c r="W42" s="87">
        <v>0</v>
      </c>
    </row>
    <row r="43" spans="2:23" s="27" customFormat="1" ht="22.5" customHeight="1">
      <c r="B43" s="134" t="s">
        <v>45</v>
      </c>
      <c r="C43" s="134"/>
      <c r="D43" s="134"/>
      <c r="E43" s="134"/>
      <c r="F43" s="134"/>
      <c r="G43" s="84" t="s">
        <v>40</v>
      </c>
      <c r="H43" s="135">
        <f>J43+S43</f>
        <v>45965382.73</v>
      </c>
      <c r="I43" s="136"/>
      <c r="J43" s="85">
        <f>K43+N43+O43+P43+R43</f>
        <v>34944408.76</v>
      </c>
      <c r="K43" s="85">
        <f>L43+M43</f>
        <v>27989443.939999998</v>
      </c>
      <c r="L43" s="85">
        <v>16666538.61</v>
      </c>
      <c r="M43" s="85">
        <v>11322905.33</v>
      </c>
      <c r="N43" s="85">
        <v>1250071</v>
      </c>
      <c r="O43" s="85">
        <v>4209117</v>
      </c>
      <c r="P43" s="85">
        <v>262252.82</v>
      </c>
      <c r="Q43" s="85" t="s">
        <v>41</v>
      </c>
      <c r="R43" s="85">
        <v>1233524</v>
      </c>
      <c r="S43" s="85">
        <v>11020973.97</v>
      </c>
      <c r="T43" s="85">
        <v>9878768.97</v>
      </c>
      <c r="U43" s="85">
        <v>5176745.97</v>
      </c>
      <c r="V43" s="85">
        <v>0</v>
      </c>
      <c r="W43" s="85">
        <v>1142205</v>
      </c>
    </row>
    <row r="44" spans="2:23" s="27" customFormat="1" ht="20.25" customHeight="1">
      <c r="B44" s="134"/>
      <c r="C44" s="134"/>
      <c r="D44" s="134"/>
      <c r="E44" s="134"/>
      <c r="F44" s="134"/>
      <c r="G44" s="84" t="s">
        <v>42</v>
      </c>
      <c r="H44" s="137">
        <f>J44+S44</f>
        <v>10700</v>
      </c>
      <c r="I44" s="137"/>
      <c r="J44" s="85">
        <f>K44+N44+O44+P44+Q44+R44</f>
        <v>10700</v>
      </c>
      <c r="K44" s="85">
        <f>L44+M44</f>
        <v>10700</v>
      </c>
      <c r="L44" s="85">
        <f>L28</f>
        <v>0</v>
      </c>
      <c r="M44" s="85">
        <v>10700</v>
      </c>
      <c r="N44" s="85">
        <v>0</v>
      </c>
      <c r="O44" s="85">
        <f>O28</f>
        <v>0</v>
      </c>
      <c r="P44" s="85" t="s">
        <v>41</v>
      </c>
      <c r="Q44" s="85" t="s">
        <v>41</v>
      </c>
      <c r="R44" s="85" t="s">
        <v>41</v>
      </c>
      <c r="S44" s="85">
        <f>T44+V44+W44</f>
        <v>0</v>
      </c>
      <c r="T44" s="85">
        <v>0</v>
      </c>
      <c r="U44" s="85">
        <v>0</v>
      </c>
      <c r="V44" s="85" t="s">
        <v>41</v>
      </c>
      <c r="W44" s="87">
        <v>0</v>
      </c>
    </row>
    <row r="45" spans="2:23" s="27" customFormat="1" ht="17.25" customHeight="1">
      <c r="B45" s="134"/>
      <c r="C45" s="134"/>
      <c r="D45" s="134"/>
      <c r="E45" s="134"/>
      <c r="F45" s="134"/>
      <c r="G45" s="84" t="s">
        <v>43</v>
      </c>
      <c r="H45" s="137">
        <f>J45+S45</f>
        <v>56968</v>
      </c>
      <c r="I45" s="137"/>
      <c r="J45" s="85">
        <f>K45+O45</f>
        <v>56968</v>
      </c>
      <c r="K45" s="85">
        <f>L45+M45</f>
        <v>26842</v>
      </c>
      <c r="L45" s="85">
        <f>L29</f>
        <v>14842</v>
      </c>
      <c r="M45" s="85">
        <v>12000</v>
      </c>
      <c r="N45" s="85">
        <f>N29</f>
        <v>0</v>
      </c>
      <c r="O45" s="85">
        <v>30126</v>
      </c>
      <c r="P45" s="85">
        <v>0</v>
      </c>
      <c r="Q45" s="85" t="s">
        <v>41</v>
      </c>
      <c r="R45" s="85">
        <v>0</v>
      </c>
      <c r="S45" s="85">
        <f>T45+V45+W45</f>
        <v>0</v>
      </c>
      <c r="T45" s="85">
        <v>0</v>
      </c>
      <c r="U45" s="85">
        <v>0</v>
      </c>
      <c r="V45" s="85" t="s">
        <v>41</v>
      </c>
      <c r="W45" s="87">
        <v>0</v>
      </c>
    </row>
    <row r="46" spans="2:23" s="28" customFormat="1" ht="23.25" customHeight="1">
      <c r="B46" s="134"/>
      <c r="C46" s="134"/>
      <c r="D46" s="134"/>
      <c r="E46" s="134"/>
      <c r="F46" s="134"/>
      <c r="G46" s="83" t="s">
        <v>44</v>
      </c>
      <c r="H46" s="137">
        <f>H43-H44+H45</f>
        <v>46011650.73</v>
      </c>
      <c r="I46" s="137"/>
      <c r="J46" s="85">
        <f>J43-J44+J45</f>
        <v>34990676.76</v>
      </c>
      <c r="K46" s="85">
        <f>K43-K44+K45</f>
        <v>28005585.939999998</v>
      </c>
      <c r="L46" s="85">
        <f aca="true" t="shared" si="8" ref="L46:V46">L43-L44+L45</f>
        <v>16681380.61</v>
      </c>
      <c r="M46" s="85">
        <f t="shared" si="8"/>
        <v>11324205.33</v>
      </c>
      <c r="N46" s="85">
        <f t="shared" si="8"/>
        <v>1250071</v>
      </c>
      <c r="O46" s="85">
        <f>O43-O44+O45</f>
        <v>4239243</v>
      </c>
      <c r="P46" s="85">
        <f>P43-P44+P45</f>
        <v>262252.82</v>
      </c>
      <c r="Q46" s="85">
        <f t="shared" si="8"/>
        <v>0</v>
      </c>
      <c r="R46" s="85">
        <f t="shared" si="8"/>
        <v>1233524</v>
      </c>
      <c r="S46" s="85">
        <f>S43-S44+S45</f>
        <v>11020973.97</v>
      </c>
      <c r="T46" s="85">
        <f>T43-T44+T45</f>
        <v>9878768.97</v>
      </c>
      <c r="U46" s="85">
        <f t="shared" si="8"/>
        <v>5176745.97</v>
      </c>
      <c r="V46" s="85">
        <f t="shared" si="8"/>
        <v>0</v>
      </c>
      <c r="W46" s="85">
        <v>1142205</v>
      </c>
    </row>
    <row r="47" spans="1:23" s="6" customFormat="1" ht="11.25" customHeight="1">
      <c r="A47" s="5"/>
      <c r="B47" s="7"/>
      <c r="C47" s="7"/>
      <c r="D47" s="7"/>
      <c r="E47" s="7"/>
      <c r="F47" s="7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6" customFormat="1" ht="159.75" customHeight="1">
      <c r="A48" s="5"/>
      <c r="B48" s="138" t="s">
        <v>105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</row>
    <row r="49" spans="20:22" ht="24" customHeight="1">
      <c r="T49" s="133" t="s">
        <v>4</v>
      </c>
      <c r="U49" s="133"/>
      <c r="V49" s="133"/>
    </row>
    <row r="50" spans="20:22" ht="11.25" customHeight="1">
      <c r="T50" s="8"/>
      <c r="U50" s="8"/>
      <c r="V50" s="9"/>
    </row>
    <row r="51" spans="17:22" ht="19.5" customHeight="1">
      <c r="Q51" s="26"/>
      <c r="T51" s="133" t="s">
        <v>5</v>
      </c>
      <c r="U51" s="133"/>
      <c r="V51" s="133"/>
    </row>
  </sheetData>
  <sheetProtection/>
  <mergeCells count="86">
    <mergeCell ref="A1:W1"/>
    <mergeCell ref="B2:W2"/>
    <mergeCell ref="A7:B7"/>
    <mergeCell ref="C7:W7"/>
    <mergeCell ref="B8:C13"/>
    <mergeCell ref="D8:D13"/>
    <mergeCell ref="E8:G13"/>
    <mergeCell ref="H8:I13"/>
    <mergeCell ref="J8:W8"/>
    <mergeCell ref="J9:J13"/>
    <mergeCell ref="K9:R10"/>
    <mergeCell ref="S9:S13"/>
    <mergeCell ref="T9:W9"/>
    <mergeCell ref="T10:T13"/>
    <mergeCell ref="U10:U11"/>
    <mergeCell ref="V10:V13"/>
    <mergeCell ref="W10:W13"/>
    <mergeCell ref="K11:K13"/>
    <mergeCell ref="L11:M12"/>
    <mergeCell ref="N11:N13"/>
    <mergeCell ref="O11:O13"/>
    <mergeCell ref="P11:P13"/>
    <mergeCell ref="Q11:Q13"/>
    <mergeCell ref="R11:R13"/>
    <mergeCell ref="U12:U13"/>
    <mergeCell ref="B14:C14"/>
    <mergeCell ref="E14:G14"/>
    <mergeCell ref="H14:I14"/>
    <mergeCell ref="B27:C30"/>
    <mergeCell ref="D27:D30"/>
    <mergeCell ref="E27:F30"/>
    <mergeCell ref="H27:I27"/>
    <mergeCell ref="X27:X29"/>
    <mergeCell ref="H28:I28"/>
    <mergeCell ref="H29:I29"/>
    <mergeCell ref="H30:I30"/>
    <mergeCell ref="B39:C42"/>
    <mergeCell ref="D39:D42"/>
    <mergeCell ref="E39:F42"/>
    <mergeCell ref="H39:I39"/>
    <mergeCell ref="H40:I40"/>
    <mergeCell ref="H41:I41"/>
    <mergeCell ref="H42:I42"/>
    <mergeCell ref="T49:V49"/>
    <mergeCell ref="T51:V51"/>
    <mergeCell ref="B43:F46"/>
    <mergeCell ref="H43:I43"/>
    <mergeCell ref="H44:I44"/>
    <mergeCell ref="H45:I45"/>
    <mergeCell ref="H46:I46"/>
    <mergeCell ref="B48:W48"/>
    <mergeCell ref="B15:C18"/>
    <mergeCell ref="D15:D18"/>
    <mergeCell ref="E15:F18"/>
    <mergeCell ref="H15:I15"/>
    <mergeCell ref="H16:I16"/>
    <mergeCell ref="H17:I17"/>
    <mergeCell ref="H18:I18"/>
    <mergeCell ref="B19:C22"/>
    <mergeCell ref="D19:D22"/>
    <mergeCell ref="E19:F22"/>
    <mergeCell ref="H19:I19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  <mergeCell ref="B31:C34"/>
    <mergeCell ref="D31:D34"/>
    <mergeCell ref="E31:F34"/>
    <mergeCell ref="H31:I31"/>
    <mergeCell ref="H32:I32"/>
    <mergeCell ref="H33:I33"/>
    <mergeCell ref="H34:I34"/>
    <mergeCell ref="B35:C38"/>
    <mergeCell ref="D35:D38"/>
    <mergeCell ref="E35:F38"/>
    <mergeCell ref="H35:I35"/>
    <mergeCell ref="H36:I36"/>
    <mergeCell ref="H37:I37"/>
    <mergeCell ref="H38:I38"/>
  </mergeCells>
  <printOptions/>
  <pageMargins left="0.15748031496062992" right="0.15748031496062992" top="0.56" bottom="0.85" header="0.15748031496062992" footer="0.34"/>
  <pageSetup horizontalDpi="600" verticalDpi="600" orientation="landscape" paperSize="9" scale="75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9.140625" style="25" customWidth="1"/>
    <col min="2" max="2" width="11.28125" style="25" customWidth="1"/>
    <col min="3" max="3" width="61.00390625" style="25" customWidth="1"/>
    <col min="4" max="4" width="15.8515625" style="25" customWidth="1"/>
    <col min="5" max="5" width="15.421875" style="25" customWidth="1"/>
    <col min="6" max="6" width="15.7109375" style="25" customWidth="1"/>
    <col min="7" max="7" width="13.8515625" style="0" customWidth="1"/>
  </cols>
  <sheetData>
    <row r="1" spans="3:25" ht="15.75" customHeight="1">
      <c r="C1" s="149" t="s">
        <v>88</v>
      </c>
      <c r="D1" s="149"/>
      <c r="E1" s="149"/>
      <c r="F1" s="149"/>
      <c r="G1" s="14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3:24" ht="18" customHeight="1">
      <c r="C2" s="150" t="s">
        <v>101</v>
      </c>
      <c r="D2" s="150"/>
      <c r="E2" s="150"/>
      <c r="F2" s="150"/>
      <c r="G2" s="15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7" ht="39.75" customHeight="1">
      <c r="A3" s="151" t="s">
        <v>65</v>
      </c>
      <c r="B3" s="151"/>
      <c r="C3" s="151"/>
      <c r="D3" s="151"/>
      <c r="E3" s="151"/>
      <c r="F3" s="151"/>
      <c r="G3" s="151"/>
    </row>
    <row r="4" ht="7.5" customHeight="1">
      <c r="G4" s="31"/>
    </row>
    <row r="5" spans="1:7" s="33" customFormat="1" ht="15" customHeight="1">
      <c r="A5" s="152" t="s">
        <v>0</v>
      </c>
      <c r="B5" s="153" t="s">
        <v>3</v>
      </c>
      <c r="C5" s="153" t="s">
        <v>66</v>
      </c>
      <c r="D5" s="155" t="s">
        <v>67</v>
      </c>
      <c r="E5" s="155" t="s">
        <v>68</v>
      </c>
      <c r="F5" s="155" t="s">
        <v>10</v>
      </c>
      <c r="G5" s="155"/>
    </row>
    <row r="6" spans="1:7" s="33" customFormat="1" ht="36" customHeight="1">
      <c r="A6" s="152"/>
      <c r="B6" s="154"/>
      <c r="C6" s="154"/>
      <c r="D6" s="152"/>
      <c r="E6" s="155"/>
      <c r="F6" s="32" t="s">
        <v>69</v>
      </c>
      <c r="G6" s="32" t="s">
        <v>70</v>
      </c>
    </row>
    <row r="7" spans="1:7" s="35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s="35" customFormat="1" ht="15" customHeight="1">
      <c r="A8" s="77" t="s">
        <v>81</v>
      </c>
      <c r="B8" s="36"/>
      <c r="C8" s="37" t="s">
        <v>82</v>
      </c>
      <c r="D8" s="38">
        <f>D9</f>
        <v>63321.94</v>
      </c>
      <c r="E8" s="38">
        <f>E9</f>
        <v>63321.94</v>
      </c>
      <c r="F8" s="38">
        <f>F9</f>
        <v>63321.94</v>
      </c>
      <c r="G8" s="39">
        <v>0</v>
      </c>
    </row>
    <row r="9" spans="1:7" s="35" customFormat="1" ht="15" customHeight="1">
      <c r="A9" s="78"/>
      <c r="B9" s="78" t="s">
        <v>83</v>
      </c>
      <c r="C9" s="79" t="s">
        <v>80</v>
      </c>
      <c r="D9" s="43">
        <v>63321.94</v>
      </c>
      <c r="E9" s="43">
        <v>63321.94</v>
      </c>
      <c r="F9" s="43">
        <v>63321.94</v>
      </c>
      <c r="G9" s="80"/>
    </row>
    <row r="10" spans="1:7" s="40" customFormat="1" ht="18" customHeight="1">
      <c r="A10" s="36">
        <v>750</v>
      </c>
      <c r="B10" s="36"/>
      <c r="C10" s="37" t="s">
        <v>71</v>
      </c>
      <c r="D10" s="38">
        <f>D11</f>
        <v>80127</v>
      </c>
      <c r="E10" s="38">
        <f>E11</f>
        <v>80127</v>
      </c>
      <c r="F10" s="38">
        <f>F11</f>
        <v>80127</v>
      </c>
      <c r="G10" s="39">
        <v>0</v>
      </c>
    </row>
    <row r="11" spans="1:7" ht="17.25" customHeight="1">
      <c r="A11" s="41"/>
      <c r="B11" s="41">
        <v>75011</v>
      </c>
      <c r="C11" s="42" t="s">
        <v>72</v>
      </c>
      <c r="D11" s="43">
        <v>80127</v>
      </c>
      <c r="E11" s="43">
        <v>80127</v>
      </c>
      <c r="F11" s="43">
        <v>80127</v>
      </c>
      <c r="G11" s="44">
        <v>0</v>
      </c>
    </row>
    <row r="12" spans="1:7" s="40" customFormat="1" ht="30" customHeight="1">
      <c r="A12" s="36">
        <v>751</v>
      </c>
      <c r="B12" s="36"/>
      <c r="C12" s="37" t="s">
        <v>73</v>
      </c>
      <c r="D12" s="38">
        <f>D13</f>
        <v>1932</v>
      </c>
      <c r="E12" s="38">
        <f>E13</f>
        <v>1932</v>
      </c>
      <c r="F12" s="38">
        <f>F13</f>
        <v>1932</v>
      </c>
      <c r="G12" s="45">
        <v>0</v>
      </c>
    </row>
    <row r="13" spans="1:7" ht="27.75" customHeight="1">
      <c r="A13" s="41"/>
      <c r="B13" s="41">
        <v>75101</v>
      </c>
      <c r="C13" s="42" t="s">
        <v>74</v>
      </c>
      <c r="D13" s="43">
        <v>1932</v>
      </c>
      <c r="E13" s="43">
        <v>1932</v>
      </c>
      <c r="F13" s="43">
        <v>1932</v>
      </c>
      <c r="G13" s="44">
        <v>0</v>
      </c>
    </row>
    <row r="14" spans="1:7" s="40" customFormat="1" ht="16.5" customHeight="1">
      <c r="A14" s="36">
        <v>754</v>
      </c>
      <c r="B14" s="46"/>
      <c r="C14" s="37" t="s">
        <v>75</v>
      </c>
      <c r="D14" s="47">
        <f>D15</f>
        <v>300</v>
      </c>
      <c r="E14" s="47">
        <f>E15</f>
        <v>300</v>
      </c>
      <c r="F14" s="47">
        <f>F15</f>
        <v>300</v>
      </c>
      <c r="G14" s="45">
        <v>0</v>
      </c>
    </row>
    <row r="15" spans="1:7" ht="18" customHeight="1">
      <c r="A15" s="48"/>
      <c r="B15" s="41">
        <v>75414</v>
      </c>
      <c r="C15" s="42" t="s">
        <v>76</v>
      </c>
      <c r="D15" s="49">
        <v>300</v>
      </c>
      <c r="E15" s="49">
        <v>300</v>
      </c>
      <c r="F15" s="49">
        <f>E15</f>
        <v>300</v>
      </c>
      <c r="G15" s="44"/>
    </row>
    <row r="16" spans="1:7" s="40" customFormat="1" ht="16.5" customHeight="1">
      <c r="A16" s="36">
        <v>852</v>
      </c>
      <c r="B16" s="36"/>
      <c r="C16" s="37" t="s">
        <v>63</v>
      </c>
      <c r="D16" s="38">
        <f>D17+D18+D19+D20</f>
        <v>2881099</v>
      </c>
      <c r="E16" s="38">
        <f>E17+E18+E19+E20</f>
        <v>2881099</v>
      </c>
      <c r="F16" s="38">
        <f>F17+F18+F19+F20</f>
        <v>2881099</v>
      </c>
      <c r="G16" s="50">
        <v>0</v>
      </c>
    </row>
    <row r="17" spans="1:7" ht="42" customHeight="1">
      <c r="A17" s="41"/>
      <c r="B17" s="41">
        <v>85212</v>
      </c>
      <c r="C17" s="42" t="s">
        <v>77</v>
      </c>
      <c r="D17" s="43">
        <v>2716299</v>
      </c>
      <c r="E17" s="43">
        <v>2716299</v>
      </c>
      <c r="F17" s="43">
        <v>2716299</v>
      </c>
      <c r="G17" s="44">
        <v>0</v>
      </c>
    </row>
    <row r="18" spans="1:7" ht="30.75" customHeight="1">
      <c r="A18" s="41"/>
      <c r="B18" s="41">
        <v>85213</v>
      </c>
      <c r="C18" s="42" t="s">
        <v>78</v>
      </c>
      <c r="D18" s="43">
        <v>13600</v>
      </c>
      <c r="E18" s="43">
        <v>13600</v>
      </c>
      <c r="F18" s="43">
        <v>13600</v>
      </c>
      <c r="G18" s="44">
        <v>0</v>
      </c>
    </row>
    <row r="19" spans="1:7" ht="20.25" customHeight="1">
      <c r="A19" s="41"/>
      <c r="B19" s="41">
        <v>85228</v>
      </c>
      <c r="C19" s="42" t="s">
        <v>79</v>
      </c>
      <c r="D19" s="51">
        <v>105000</v>
      </c>
      <c r="E19" s="51">
        <v>105000</v>
      </c>
      <c r="F19" s="51">
        <v>105000</v>
      </c>
      <c r="G19" s="52">
        <v>0</v>
      </c>
    </row>
    <row r="20" spans="1:7" ht="20.25" customHeight="1">
      <c r="A20" s="41"/>
      <c r="B20" s="41">
        <v>85295</v>
      </c>
      <c r="C20" s="42" t="s">
        <v>80</v>
      </c>
      <c r="D20" s="53">
        <v>46200</v>
      </c>
      <c r="E20" s="53">
        <v>46200</v>
      </c>
      <c r="F20" s="53">
        <v>46200</v>
      </c>
      <c r="G20" s="52">
        <v>0</v>
      </c>
    </row>
    <row r="21" spans="1:7" s="24" customFormat="1" ht="21.75" customHeight="1">
      <c r="A21" s="147" t="s">
        <v>49</v>
      </c>
      <c r="B21" s="147"/>
      <c r="C21" s="147"/>
      <c r="D21" s="54">
        <f>D16+D14+D12+D10+D8</f>
        <v>3026779.94</v>
      </c>
      <c r="E21" s="54">
        <f>E16+E14+E12+E10+E8</f>
        <v>3026779.94</v>
      </c>
      <c r="F21" s="54">
        <f>F16+F14+F12+F10+F8</f>
        <v>3026779.94</v>
      </c>
      <c r="G21" s="55">
        <v>0</v>
      </c>
    </row>
    <row r="22" ht="25.5" customHeight="1"/>
    <row r="23" spans="1:7" ht="15" customHeight="1">
      <c r="A23" s="56"/>
      <c r="E23" s="148" t="s">
        <v>4</v>
      </c>
      <c r="F23" s="148"/>
      <c r="G23" s="148"/>
    </row>
    <row r="25" spans="5:7" ht="17.25" customHeight="1">
      <c r="E25" s="148" t="s">
        <v>5</v>
      </c>
      <c r="F25" s="148"/>
      <c r="G25" s="148"/>
    </row>
  </sheetData>
  <sheetProtection/>
  <mergeCells count="12">
    <mergeCell ref="E5:E6"/>
    <mergeCell ref="F5:G5"/>
    <mergeCell ref="A21:C21"/>
    <mergeCell ref="E25:G25"/>
    <mergeCell ref="E23:G23"/>
    <mergeCell ref="C1:G1"/>
    <mergeCell ref="C2:G2"/>
    <mergeCell ref="A3:G3"/>
    <mergeCell ref="A5:A6"/>
    <mergeCell ref="B5:B6"/>
    <mergeCell ref="C5:C6"/>
    <mergeCell ref="D5:D6"/>
  </mergeCells>
  <printOptions/>
  <pageMargins left="0.21" right="0.22" top="0.67" bottom="0.33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2012-11-12T13:49:00Z</cp:lastPrinted>
  <dcterms:created xsi:type="dcterms:W3CDTF">2009-10-15T10:17:39Z</dcterms:created>
  <dcterms:modified xsi:type="dcterms:W3CDTF">2012-11-13T12:13:11Z</dcterms:modified>
  <cp:category/>
  <cp:version/>
  <cp:contentType/>
  <cp:contentStatus/>
</cp:coreProperties>
</file>