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2a" sheetId="3" r:id="rId3"/>
    <sheet name="zal nr 3" sheetId="4" r:id="rId4"/>
  </sheets>
  <definedNames>
    <definedName name="_xlnm.Print_Area" localSheetId="2">'zal nr 2a'!$A$1:$O$32</definedName>
    <definedName name="_xlnm.Print_Area" localSheetId="3">'zal nr 3'!$A$1:$G$27</definedName>
  </definedNames>
  <calcPr fullCalcOnLoad="1"/>
</workbook>
</file>

<file path=xl/sharedStrings.xml><?xml version="1.0" encoding="utf-8"?>
<sst xmlns="http://schemas.openxmlformats.org/spreadsheetml/2006/main" count="171" uniqueCount="99">
  <si>
    <t>Kultura i ochrona dziedzictwa narodowego</t>
  </si>
  <si>
    <r>
      <t xml:space="preserve">    W planie wydatków bieżących  wprowadza się zmiany:  
   1) </t>
    </r>
    <r>
      <rPr>
        <u val="single"/>
        <sz val="10"/>
        <rFont val="Arial"/>
        <family val="2"/>
      </rPr>
      <t xml:space="preserve">w dziale 010 - Rolnictwo i łowiectwo </t>
    </r>
    <r>
      <rPr>
        <sz val="10"/>
        <rFont val="Arial"/>
        <family val="2"/>
      </rPr>
      <t xml:space="preserve">zwiększa się  o kwotę 4.516 zł wydatki na wypłatę podatku akcyzowego zawartego w cenie oleju napędowego oraz koszty obsługi, 
   2) </t>
    </r>
    <r>
      <rPr>
        <u val="single"/>
        <sz val="10"/>
        <rFont val="Arial"/>
        <family val="2"/>
      </rPr>
      <t>w dziale 150 - Przetwórstwo przemysłowe</t>
    </r>
    <r>
      <rPr>
        <sz val="10"/>
        <rFont val="Arial"/>
        <family val="2"/>
      </rPr>
      <t xml:space="preserve"> zwieksza się o kwotę 18.300 zł (w tym z </t>
    </r>
    <r>
      <rPr>
        <u val="single"/>
        <sz val="10"/>
        <rFont val="Arial"/>
        <family val="2"/>
      </rPr>
      <t>rezerwy ogólnej</t>
    </r>
    <r>
      <rPr>
        <sz val="10"/>
        <rFont val="Arial"/>
        <family val="2"/>
      </rPr>
      <t xml:space="preserve"> 2.000 zł) na opracowanie "Programu usuwania azbestu z terenu Gminy Jaktorów" zgodnie z porozumieniem pomiędzy Ministrem Gospodarki a Gminą Jaktorów, 
   3) </t>
    </r>
    <r>
      <rPr>
        <u val="single"/>
        <sz val="10"/>
        <rFont val="Arial"/>
        <family val="2"/>
      </rPr>
      <t>w dziale 400 - Wytwarzanie i zaopatrywanie w energię elektryczną, gaz i wodę</t>
    </r>
    <r>
      <rPr>
        <sz val="10"/>
        <rFont val="Arial"/>
        <family val="2"/>
      </rPr>
      <t xml:space="preserve"> zmniejsza się wynagrodzenia osobowe o 4.000 zł z przeznaczeniem na wydatki związane z przeprowadzeniem badań wody w sieci wodociągowej,</t>
    </r>
    <r>
      <rPr>
        <sz val="10"/>
        <rFont val="Arial"/>
        <family val="0"/>
      </rPr>
      <t xml:space="preserve">
   4)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0"/>
      </rPr>
      <t xml:space="preserve"> wprowadza się zmiany w planie wydatków Zespołu Szkół Publicznych  w Międzyborowie : przenosi się  kwotę 600 zł na wypłatę wynagrodzenia bezosobowego (zgodnie z wnioskiem Dyrektora Zespołu). Ponadto w planie wydatków na dowożenie dzieci (plan finansowy Urzędu Gminy)   wprowadza się zmiany w kwocie 2.688 zł celem zabezpieczenia wypłaty nagrody jubileuszowej i składki na ubezpieczenia społeczne oraz wprowadza się korektę odpisu na zfśs. 
   5)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-   na podstawie pism Mazowieckiego Urzędu Wojewódzkiego w Warszawie - Wydział Finansów  zwiększa się wydatki o 22.000 zł, z tego  na 
wypłatę zasiłków stałych - 15.000 zł, na dofinansowanie braków wynagrodzeń i pochodnych  w zakresie wydatków na świadczenia specjalistyczne - 5.000 zł oraz na 
dofinansowanie programu w zakresie dożywiania - 2.000 zł  .Ponadto  wprowadza się korektę w zakresie wynagrodzeń w kwocie 4.000 zł oraz przenosi się  między rozdziałami 
kwotę 1.500 zł na wydatki związane z  szkoleniem pracowników  - zgodnie z wnioskiem Kierownika GOPS w Jaktorowie.
   6) </t>
    </r>
    <r>
      <rPr>
        <u val="single"/>
        <sz val="10"/>
        <rFont val="Arial"/>
        <family val="2"/>
      </rPr>
      <t xml:space="preserve">w dziale 921 - Kultura i ochrona dziedzictwa narodowego </t>
    </r>
    <r>
      <rPr>
        <sz val="10"/>
        <rFont val="Arial"/>
        <family val="0"/>
      </rPr>
      <t>zwiększa się  z rezerwy ogólnej o kwotę 2.000 zł wydatki na imprezy okolicznościowe i konkursy.</t>
    </r>
  </si>
  <si>
    <t>Załącznik nr 3 do zarządzenia nr 75 /2010  Wójta Gminy Jaktorów</t>
  </si>
  <si>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</si>
  <si>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</si>
  <si>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</si>
  <si>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</si>
  <si>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</si>
  <si>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</si>
  <si>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</si>
  <si>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</si>
  <si>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</si>
  <si>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</si>
  <si>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</si>
  <si>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</si>
  <si>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</si>
  <si>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</si>
  <si>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</si>
  <si>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</si>
  <si>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</si>
  <si>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</si>
  <si>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</si>
  <si>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</si>
  <si>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</si>
  <si>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</si>
  <si>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</si>
  <si>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</si>
  <si>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</si>
  <si>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</si>
  <si>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</si>
  <si>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</si>
  <si>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</si>
  <si>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</si>
  <si>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</si>
  <si>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</si>
  <si>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</si>
  <si>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zmieniającego Uchwałę Budżetową   Nr XLII/269/2009  na rok 2010</t>
  </si>
  <si>
    <t>Wójt Gminy</t>
  </si>
  <si>
    <t>Maciej Śliwerski</t>
  </si>
  <si>
    <t>Zmniejszenie</t>
  </si>
  <si>
    <t>Dotacje celowe otrzymane z budżetu państwa na realizację własnych  zadań bieżących gmin</t>
  </si>
  <si>
    <t>Dotacje celowe otrzymane z budżetu państwa na realizację zadań bieżących z zakresu administracji rządowej oraz innych zadań zleconych gminie</t>
  </si>
  <si>
    <t>Pozostała działalność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</si>
  <si>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</si>
  <si>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</si>
  <si>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</si>
  <si>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</si>
  <si>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</si>
  <si>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</si>
  <si>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</si>
  <si>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010</t>
  </si>
  <si>
    <t>Rolnictwo i łowiectwo</t>
  </si>
  <si>
    <t>01095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</si>
  <si>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</si>
  <si>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</si>
  <si>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</si>
  <si>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</si>
  <si>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</si>
  <si>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Rzeczypospolitej Polskiej</t>
  </si>
  <si>
    <t>Bezpieczeństwo publiczne i ochrona przeciwpożarowa</t>
  </si>
  <si>
    <t>Obrona cywilna</t>
  </si>
  <si>
    <t>Składki na ubezpieczenia zdrowotne opłacane za osoby pobierające niektóre świadczenia z pomocy społecznej</t>
  </si>
  <si>
    <t>Usługi opiekuńcze i specjalistyczne usługi opiekuńcze</t>
  </si>
  <si>
    <t>85219</t>
  </si>
  <si>
    <t>Ośrodki pomocy społecznej</t>
  </si>
  <si>
    <t xml:space="preserve">Wybory do rad gmin, rad powiatów i sejmików województw, wybory dwójtów, burmistrzów i prezydentów miast </t>
  </si>
  <si>
    <t>Świadczenia rodzinne, z świadczenie z funduszu  alimentacyjnego oraz składki na ubezpieczenia emerytalne i rentowe z ubezpieczenia społecznego</t>
  </si>
  <si>
    <t>Oświata i wychowanie</t>
  </si>
  <si>
    <t>80101</t>
  </si>
  <si>
    <t>Szkoły podstawowe</t>
  </si>
  <si>
    <t>80103</t>
  </si>
  <si>
    <t>Oddziały przedszkolne w szkołach podstawowych</t>
  </si>
  <si>
    <t>Zał  Nr 1 do Zarządzenia  Nr   75 /2010  Wójta Gminy Jaktorów z dnia 18 listopada 2010r</t>
  </si>
  <si>
    <t>Przetwórstwo przemysłowe</t>
  </si>
  <si>
    <t>Dotacje celowe otrzymane z budzetu państwa na zadania bieżące realizowane przez gminę na podstawie porozumień z organami administracji rządowej</t>
  </si>
  <si>
    <r>
      <t xml:space="preserve">    Zwiększa się  dochody Gminy  o kwotę 42.816 zł , z tego:  
 1) </t>
    </r>
    <r>
      <rPr>
        <u val="single"/>
        <sz val="10"/>
        <rFont val="Arial"/>
        <family val="2"/>
      </rPr>
      <t>w dziale 010 - Rolnictwo o łowiectwo</t>
    </r>
    <r>
      <rPr>
        <sz val="10"/>
        <rFont val="Arial"/>
        <family val="0"/>
      </rPr>
      <t xml:space="preserve"> zwiększona została  o kwotę 4.516 zł dotacja celowa na zadania zlecone  na  zwrot podatku akcyzowego i koszty obsługi - pismo Nr  FIN.I.301/3011/010/78-1/2010 Mazowieckiego Urzędu Wojewódzkiego w Warszawie , 
 2) </t>
    </r>
    <r>
      <rPr>
        <u val="single"/>
        <sz val="10"/>
        <rFont val="Arial"/>
        <family val="2"/>
      </rPr>
      <t>w dziale 150 - Przetwórstwo przemysłowe</t>
    </r>
    <r>
      <rPr>
        <sz val="10"/>
        <rFont val="Arial"/>
        <family val="0"/>
      </rPr>
      <t xml:space="preserve"> zwiększa się dochody o kwotę 16.300 zł zgodnie z zawartym porozumieniem w sprawie opracowania "Programu usuwania azbestu z terenu Gminy Jaktorów",
 3)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 nr nr   FIN.I.301/3011/852/229/10  FIN.I.301/3011/852/230/10   i FIN.I.301/3011/852/224/10 Mazowieckiego Urzędu Wojewódzkiego w Warszawie - Wydział Finansów   zwiększa się  dochody o kwotę 22.000 zł, z tego na wypłatę  zasiłków stałych 15.000 zł, pokrycie niedoboru środków na usługi specjalistyczne - 5.000 zł oraz  dofinansowanie programu w zakresie dożywiania - 2.000 zł., 
</t>
    </r>
  </si>
  <si>
    <t>Załącznik nr 2 do Zarządzenia nr 75 /2010  Wójta Gminy Jaktorów</t>
  </si>
  <si>
    <t>z dnia  18 listopada  2010r zmieniającego Uchwałę Budżetową Nr XLII/269/2009  na rok 2010</t>
  </si>
  <si>
    <t>15095</t>
  </si>
  <si>
    <t>92195</t>
  </si>
  <si>
    <t>85216</t>
  </si>
  <si>
    <t>Zasiłki stałe</t>
  </si>
  <si>
    <t>-4 000,00 
+9 000,00</t>
  </si>
  <si>
    <t>80113</t>
  </si>
  <si>
    <t>Dowożenie uczniów do szkół</t>
  </si>
  <si>
    <t>40002</t>
  </si>
  <si>
    <t>-5 500,00 
+9 000,00</t>
  </si>
  <si>
    <t>Wytwarzanie i zaopatrywanie w energię elektryczną, gaz i wodę</t>
  </si>
  <si>
    <t>Dostarczanie wody</t>
  </si>
  <si>
    <t>-4 000,00 
+4 000,00</t>
  </si>
  <si>
    <t xml:space="preserve">Różne rozliczenia </t>
  </si>
  <si>
    <t>75818</t>
  </si>
  <si>
    <t>Rezerwy ogólne i celowe</t>
  </si>
  <si>
    <t>-2 688,00 
+2 688,00</t>
  </si>
  <si>
    <t>- 600,00 
+ 600,00</t>
  </si>
  <si>
    <t>Załącznik nr 2a do zarządzenia nr 75 /2010  Wójta Gminy Jaktorów</t>
  </si>
  <si>
    <t>18 listopada  2010r zmieniającego Uchwałę Budżetową  Nr XLII/269/2009 na rok 2010</t>
  </si>
  <si>
    <t>-2 688,00 
+2 497,00</t>
  </si>
  <si>
    <t>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</si>
</sst>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i/>
      <sz val="5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1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 CE"/>
      <family val="0"/>
    </font>
    <font>
      <sz val="5"/>
      <name val="Arial"/>
      <family val="2"/>
    </font>
    <font>
      <u val="single"/>
      <sz val="10"/>
      <name val="Arial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4" fontId="2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4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7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9" fontId="44" fillId="0" borderId="10" xfId="52" applyNumberFormat="1" applyFont="1" applyBorder="1" applyAlignment="1">
      <alignment horizontal="center" vertical="center"/>
      <protection/>
    </xf>
    <xf numFmtId="49" fontId="44" fillId="0" borderId="17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4" fontId="0" fillId="0" borderId="10" xfId="52" applyNumberFormat="1" applyFont="1" applyBorder="1" applyAlignment="1">
      <alignment horizontal="right" vertical="center" wrapText="1"/>
      <protection/>
    </xf>
    <xf numFmtId="4" fontId="28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28" fillId="0" borderId="14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49" fontId="0" fillId="0" borderId="10" xfId="52" applyNumberFormat="1" applyFont="1" applyBorder="1" applyAlignment="1">
      <alignment horizontal="right" vertical="center" wrapText="1"/>
      <protection/>
    </xf>
    <xf numFmtId="4" fontId="28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left"/>
      <protection/>
    </xf>
    <xf numFmtId="0" fontId="39" fillId="0" borderId="10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44" fillId="0" borderId="10" xfId="0" applyNumberFormat="1" applyFont="1" applyFill="1" applyBorder="1" applyAlignment="1">
      <alignment vertical="center" wrapText="1"/>
    </xf>
    <xf numFmtId="0" fontId="2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4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2" max="2" width="41.1406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137" t="s">
        <v>72</v>
      </c>
      <c r="F1" s="137"/>
      <c r="G1" s="137"/>
      <c r="H1" s="137"/>
      <c r="I1" s="137"/>
      <c r="J1" s="137"/>
      <c r="K1" s="137"/>
    </row>
    <row r="2" spans="2:11" ht="20.25" customHeight="1">
      <c r="B2" s="2"/>
      <c r="C2" s="2"/>
      <c r="D2" s="2"/>
      <c r="E2" s="2"/>
      <c r="F2" s="137" t="s">
        <v>36</v>
      </c>
      <c r="G2" s="137"/>
      <c r="H2" s="137"/>
      <c r="I2" s="137"/>
      <c r="J2" s="137"/>
      <c r="K2" s="137"/>
    </row>
    <row r="3" spans="2:11" ht="9" customHeight="1">
      <c r="B3" s="2"/>
      <c r="C3" s="2"/>
      <c r="D3" s="2"/>
      <c r="E3" s="2"/>
      <c r="F3" s="56"/>
      <c r="G3" s="56"/>
      <c r="H3" s="56"/>
      <c r="I3" s="56"/>
      <c r="J3" s="56"/>
      <c r="K3" s="56"/>
    </row>
    <row r="4" spans="2:5" s="16" customFormat="1" ht="19.5" customHeight="1">
      <c r="B4" s="135" t="s">
        <v>8</v>
      </c>
      <c r="C4" s="135"/>
      <c r="D4" s="23"/>
      <c r="E4" s="17"/>
    </row>
    <row r="5" spans="1:11" s="4" customFormat="1" ht="13.5" customHeight="1">
      <c r="A5" s="131" t="s">
        <v>3</v>
      </c>
      <c r="B5" s="131" t="s">
        <v>15</v>
      </c>
      <c r="C5" s="131" t="s">
        <v>4</v>
      </c>
      <c r="D5" s="131"/>
      <c r="E5" s="131"/>
      <c r="F5" s="131" t="s">
        <v>12</v>
      </c>
      <c r="G5" s="131"/>
      <c r="H5" s="131"/>
      <c r="I5" s="131"/>
      <c r="J5" s="131"/>
      <c r="K5" s="131"/>
    </row>
    <row r="6" spans="1:11" s="4" customFormat="1" ht="13.5" customHeight="1">
      <c r="A6" s="131"/>
      <c r="B6" s="131"/>
      <c r="C6" s="131"/>
      <c r="D6" s="131"/>
      <c r="E6" s="131"/>
      <c r="F6" s="131" t="s">
        <v>5</v>
      </c>
      <c r="G6" s="131" t="s">
        <v>10</v>
      </c>
      <c r="H6" s="131"/>
      <c r="I6" s="131" t="s">
        <v>9</v>
      </c>
      <c r="J6" s="131" t="s">
        <v>10</v>
      </c>
      <c r="K6" s="131"/>
    </row>
    <row r="7" spans="1:11" s="4" customFormat="1" ht="84" customHeight="1">
      <c r="A7" s="131"/>
      <c r="B7" s="131"/>
      <c r="C7" s="131"/>
      <c r="D7" s="131"/>
      <c r="E7" s="131"/>
      <c r="F7" s="131"/>
      <c r="G7" s="8" t="s">
        <v>6</v>
      </c>
      <c r="H7" s="9" t="s">
        <v>7</v>
      </c>
      <c r="I7" s="131"/>
      <c r="J7" s="8" t="s">
        <v>6</v>
      </c>
      <c r="K7" s="9" t="s">
        <v>7</v>
      </c>
    </row>
    <row r="8" spans="1:11" s="4" customFormat="1" ht="15.75" customHeight="1">
      <c r="A8" s="8"/>
      <c r="B8" s="6"/>
      <c r="C8" s="10" t="s">
        <v>13</v>
      </c>
      <c r="D8" s="11" t="s">
        <v>34</v>
      </c>
      <c r="E8" s="10" t="s">
        <v>14</v>
      </c>
      <c r="F8" s="7"/>
      <c r="G8" s="8"/>
      <c r="H8" s="9"/>
      <c r="I8" s="6"/>
      <c r="J8" s="5"/>
      <c r="K8" s="9"/>
    </row>
    <row r="9" spans="1:11" s="45" customFormat="1" ht="15.75" customHeight="1">
      <c r="A9" s="44">
        <v>1</v>
      </c>
      <c r="B9" s="44">
        <v>2</v>
      </c>
      <c r="C9" s="132">
        <v>3</v>
      </c>
      <c r="D9" s="133"/>
      <c r="E9" s="134"/>
      <c r="F9" s="44">
        <v>4</v>
      </c>
      <c r="G9" s="44">
        <v>5</v>
      </c>
      <c r="H9" s="44">
        <v>6</v>
      </c>
      <c r="I9" s="44">
        <v>7</v>
      </c>
      <c r="J9" s="44">
        <v>8</v>
      </c>
      <c r="K9" s="44">
        <v>9</v>
      </c>
    </row>
    <row r="10" spans="1:11" s="45" customFormat="1" ht="24" customHeight="1">
      <c r="A10" s="115" t="s">
        <v>50</v>
      </c>
      <c r="B10" s="61" t="s">
        <v>51</v>
      </c>
      <c r="C10" s="47">
        <v>33713</v>
      </c>
      <c r="D10" s="47">
        <f>D11</f>
        <v>4516</v>
      </c>
      <c r="E10" s="47">
        <f aca="true" t="shared" si="0" ref="E10:E17">C10+D10</f>
        <v>38229</v>
      </c>
      <c r="F10" s="47">
        <f>E10</f>
        <v>38229</v>
      </c>
      <c r="G10" s="53">
        <v>37679</v>
      </c>
      <c r="H10" s="62"/>
      <c r="I10" s="63"/>
      <c r="J10" s="63"/>
      <c r="K10" s="44"/>
    </row>
    <row r="11" spans="1:11" s="45" customFormat="1" ht="57" customHeight="1">
      <c r="A11" s="46"/>
      <c r="B11" s="60" t="s">
        <v>41</v>
      </c>
      <c r="C11" s="70">
        <v>33163</v>
      </c>
      <c r="D11" s="70">
        <v>4516</v>
      </c>
      <c r="E11" s="70">
        <f t="shared" si="0"/>
        <v>37679</v>
      </c>
      <c r="F11" s="70">
        <v>4516</v>
      </c>
      <c r="G11" s="71">
        <v>4516</v>
      </c>
      <c r="H11" s="62"/>
      <c r="I11" s="63"/>
      <c r="J11" s="63"/>
      <c r="K11" s="44"/>
    </row>
    <row r="12" spans="1:11" s="45" customFormat="1" ht="22.5" customHeight="1">
      <c r="A12" s="46">
        <v>150</v>
      </c>
      <c r="B12" s="61" t="s">
        <v>73</v>
      </c>
      <c r="C12" s="109">
        <v>0</v>
      </c>
      <c r="D12" s="109">
        <f>D13</f>
        <v>16300</v>
      </c>
      <c r="E12" s="109">
        <f>C12+D12</f>
        <v>16300</v>
      </c>
      <c r="F12" s="109">
        <v>16300</v>
      </c>
      <c r="G12" s="110">
        <v>16300</v>
      </c>
      <c r="H12" s="62"/>
      <c r="I12" s="63"/>
      <c r="J12" s="63"/>
      <c r="K12" s="66"/>
    </row>
    <row r="13" spans="1:11" s="45" customFormat="1" ht="57" customHeight="1">
      <c r="A13" s="46"/>
      <c r="B13" s="60" t="s">
        <v>74</v>
      </c>
      <c r="C13" s="70">
        <v>0</v>
      </c>
      <c r="D13" s="70">
        <v>16300</v>
      </c>
      <c r="E13" s="70">
        <f>C13+D13</f>
        <v>16300</v>
      </c>
      <c r="F13" s="70">
        <v>16300</v>
      </c>
      <c r="G13" s="71">
        <v>16300</v>
      </c>
      <c r="H13" s="62"/>
      <c r="I13" s="63"/>
      <c r="J13" s="63"/>
      <c r="K13" s="44"/>
    </row>
    <row r="14" spans="1:11" s="45" customFormat="1" ht="23.25" customHeight="1">
      <c r="A14" s="46">
        <v>852</v>
      </c>
      <c r="B14" s="61" t="s">
        <v>35</v>
      </c>
      <c r="C14" s="47">
        <v>3363700</v>
      </c>
      <c r="D14" s="47">
        <f>D15+D16</f>
        <v>22000</v>
      </c>
      <c r="E14" s="47">
        <f t="shared" si="0"/>
        <v>3385700</v>
      </c>
      <c r="F14" s="47">
        <f>E14</f>
        <v>3385700</v>
      </c>
      <c r="G14" s="53">
        <v>3328900</v>
      </c>
      <c r="H14" s="62"/>
      <c r="I14" s="63"/>
      <c r="J14" s="63"/>
      <c r="K14" s="44"/>
    </row>
    <row r="15" spans="1:11" s="45" customFormat="1" ht="55.5" customHeight="1">
      <c r="A15" s="46"/>
      <c r="B15" s="60" t="s">
        <v>41</v>
      </c>
      <c r="C15" s="70">
        <v>2878100</v>
      </c>
      <c r="D15" s="70">
        <v>5000</v>
      </c>
      <c r="E15" s="70">
        <f t="shared" si="0"/>
        <v>2883100</v>
      </c>
      <c r="F15" s="70">
        <v>5000</v>
      </c>
      <c r="G15" s="71">
        <v>5000</v>
      </c>
      <c r="H15" s="62"/>
      <c r="I15" s="63"/>
      <c r="J15" s="63"/>
      <c r="K15" s="44"/>
    </row>
    <row r="16" spans="1:11" s="45" customFormat="1" ht="42" customHeight="1">
      <c r="A16" s="44"/>
      <c r="B16" s="29" t="s">
        <v>40</v>
      </c>
      <c r="C16" s="12">
        <v>450800</v>
      </c>
      <c r="D16" s="12">
        <v>17000</v>
      </c>
      <c r="E16" s="12">
        <f t="shared" si="0"/>
        <v>467800</v>
      </c>
      <c r="F16" s="12">
        <v>17000</v>
      </c>
      <c r="G16" s="15">
        <v>17000</v>
      </c>
      <c r="H16" s="58"/>
      <c r="I16" s="57"/>
      <c r="J16" s="57"/>
      <c r="K16" s="44"/>
    </row>
    <row r="17" spans="1:11" ht="23.25" customHeight="1">
      <c r="A17" s="3"/>
      <c r="B17" s="13" t="s">
        <v>11</v>
      </c>
      <c r="C17" s="20">
        <v>32577670.4</v>
      </c>
      <c r="D17" s="14">
        <f>D10+D12+D14</f>
        <v>42816</v>
      </c>
      <c r="E17" s="14">
        <f t="shared" si="0"/>
        <v>32620486.4</v>
      </c>
      <c r="F17" s="21">
        <f>E17-I17</f>
        <v>27550149</v>
      </c>
      <c r="G17" s="21">
        <v>3665095</v>
      </c>
      <c r="H17" s="21">
        <v>51863.6</v>
      </c>
      <c r="I17" s="14">
        <v>5070337.4</v>
      </c>
      <c r="J17" s="14">
        <v>0</v>
      </c>
      <c r="K17" s="14">
        <v>3406379.4</v>
      </c>
    </row>
    <row r="18" spans="2:5" ht="12.75">
      <c r="B18" s="1" t="s">
        <v>16</v>
      </c>
      <c r="C18" s="1"/>
      <c r="D18" s="1"/>
      <c r="E18" s="1"/>
    </row>
    <row r="19" spans="1:13" ht="101.25" customHeight="1">
      <c r="A19" s="130" t="s">
        <v>75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55"/>
      <c r="M19" s="55"/>
    </row>
    <row r="20" spans="2:11" ht="21" customHeight="1">
      <c r="B20" s="1"/>
      <c r="C20" s="1"/>
      <c r="D20" s="1"/>
      <c r="E20" s="1"/>
      <c r="H20" s="136" t="s">
        <v>37</v>
      </c>
      <c r="I20" s="136"/>
      <c r="J20" s="136"/>
      <c r="K20" s="136"/>
    </row>
    <row r="21" spans="2:5" ht="12.75">
      <c r="B21" s="1"/>
      <c r="C21" s="1"/>
      <c r="D21" s="1"/>
      <c r="E21" s="1"/>
    </row>
    <row r="22" spans="2:11" ht="12.75">
      <c r="B22" s="1"/>
      <c r="C22" s="1"/>
      <c r="D22" s="1"/>
      <c r="E22" s="1"/>
      <c r="H22" s="136" t="s">
        <v>38</v>
      </c>
      <c r="I22" s="136"/>
      <c r="J22" s="136"/>
      <c r="K22" s="136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mergeCells count="15">
    <mergeCell ref="B4:C4"/>
    <mergeCell ref="H20:K20"/>
    <mergeCell ref="H22:K22"/>
    <mergeCell ref="E1:K1"/>
    <mergeCell ref="F2:K2"/>
    <mergeCell ref="C5:E7"/>
    <mergeCell ref="F5:K5"/>
    <mergeCell ref="F6:F7"/>
    <mergeCell ref="G6:H6"/>
    <mergeCell ref="I6:I7"/>
    <mergeCell ref="A19:K19"/>
    <mergeCell ref="J6:K6"/>
    <mergeCell ref="A5:A7"/>
    <mergeCell ref="B5:B7"/>
    <mergeCell ref="C9:E9"/>
  </mergeCells>
  <printOptions/>
  <pageMargins left="0.49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2.2812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5.75" customHeight="1">
      <c r="D1" s="137" t="s">
        <v>76</v>
      </c>
      <c r="E1" s="137"/>
      <c r="F1" s="137"/>
      <c r="G1" s="137"/>
      <c r="H1" s="137"/>
      <c r="I1" s="137"/>
    </row>
    <row r="2" spans="4:9" ht="15" customHeight="1">
      <c r="D2" s="122" t="s">
        <v>77</v>
      </c>
      <c r="E2" s="122"/>
      <c r="F2" s="122"/>
      <c r="G2" s="122"/>
      <c r="H2" s="122"/>
      <c r="I2" s="122"/>
    </row>
    <row r="3" spans="3:7" ht="9.75" customHeight="1">
      <c r="C3" s="2" t="s">
        <v>17</v>
      </c>
      <c r="D3" s="2"/>
      <c r="E3" s="2"/>
      <c r="F3" s="2"/>
      <c r="G3" s="2"/>
    </row>
    <row r="4" spans="1:3" ht="15" customHeight="1">
      <c r="A4" s="117" t="s">
        <v>18</v>
      </c>
      <c r="B4" s="117"/>
      <c r="C4" s="117"/>
    </row>
    <row r="5" spans="1:9" s="4" customFormat="1" ht="15.75" customHeight="1">
      <c r="A5" s="24"/>
      <c r="B5" s="24"/>
      <c r="C5" s="24"/>
      <c r="D5" s="148" t="s">
        <v>19</v>
      </c>
      <c r="E5" s="149"/>
      <c r="F5" s="149"/>
      <c r="G5" s="149"/>
      <c r="H5" s="149"/>
      <c r="I5" s="150"/>
    </row>
    <row r="6" spans="1:9" s="4" customFormat="1" ht="16.5" customHeight="1">
      <c r="A6" s="147" t="s">
        <v>3</v>
      </c>
      <c r="B6" s="147" t="s">
        <v>20</v>
      </c>
      <c r="C6" s="147" t="s">
        <v>21</v>
      </c>
      <c r="D6" s="148" t="s">
        <v>4</v>
      </c>
      <c r="E6" s="149"/>
      <c r="F6" s="149"/>
      <c r="G6" s="150"/>
      <c r="H6" s="139" t="s">
        <v>12</v>
      </c>
      <c r="I6" s="140"/>
    </row>
    <row r="7" spans="1:9" s="4" customFormat="1" ht="16.5" customHeight="1">
      <c r="A7" s="147"/>
      <c r="B7" s="147"/>
      <c r="C7" s="147"/>
      <c r="D7" s="151"/>
      <c r="E7" s="152"/>
      <c r="F7" s="152"/>
      <c r="G7" s="153"/>
      <c r="H7" s="24" t="s">
        <v>5</v>
      </c>
      <c r="I7" s="25" t="s">
        <v>9</v>
      </c>
    </row>
    <row r="8" spans="1:9" s="4" customFormat="1" ht="18.75" customHeight="1">
      <c r="A8" s="8"/>
      <c r="B8" s="8"/>
      <c r="C8" s="8"/>
      <c r="D8" s="26" t="s">
        <v>13</v>
      </c>
      <c r="E8" s="26" t="s">
        <v>39</v>
      </c>
      <c r="F8" s="26" t="s">
        <v>34</v>
      </c>
      <c r="G8" s="26" t="s">
        <v>22</v>
      </c>
      <c r="H8" s="8"/>
      <c r="I8" s="27"/>
    </row>
    <row r="9" spans="1:9" s="19" customFormat="1" ht="14.25" customHeight="1">
      <c r="A9" s="18">
        <v>1</v>
      </c>
      <c r="B9" s="18">
        <v>2</v>
      </c>
      <c r="C9" s="18">
        <v>3</v>
      </c>
      <c r="D9" s="141">
        <v>4</v>
      </c>
      <c r="E9" s="142"/>
      <c r="F9" s="142"/>
      <c r="G9" s="143"/>
      <c r="H9" s="18">
        <v>5</v>
      </c>
      <c r="I9" s="18">
        <v>6</v>
      </c>
    </row>
    <row r="10" spans="1:9" s="19" customFormat="1" ht="24" customHeight="1">
      <c r="A10" s="115" t="s">
        <v>50</v>
      </c>
      <c r="B10" s="18"/>
      <c r="C10" s="61" t="s">
        <v>51</v>
      </c>
      <c r="D10" s="28">
        <v>1397103</v>
      </c>
      <c r="E10" s="28"/>
      <c r="F10" s="28">
        <f>F11</f>
        <v>4516</v>
      </c>
      <c r="G10" s="28">
        <f aca="true" t="shared" si="0" ref="G10:G28">D10-E10+F10</f>
        <v>1401619</v>
      </c>
      <c r="H10" s="28">
        <v>39179</v>
      </c>
      <c r="I10" s="28">
        <v>1362440</v>
      </c>
    </row>
    <row r="11" spans="1:9" s="19" customFormat="1" ht="20.25" customHeight="1">
      <c r="A11" s="18"/>
      <c r="B11" s="100" t="s">
        <v>52</v>
      </c>
      <c r="C11" s="84" t="s">
        <v>42</v>
      </c>
      <c r="D11" s="67">
        <v>33163</v>
      </c>
      <c r="E11" s="67"/>
      <c r="F11" s="67">
        <v>4516</v>
      </c>
      <c r="G11" s="67">
        <f t="shared" si="0"/>
        <v>37679</v>
      </c>
      <c r="H11" s="67">
        <f>F11</f>
        <v>4516</v>
      </c>
      <c r="I11" s="67"/>
    </row>
    <row r="12" spans="1:9" s="19" customFormat="1" ht="20.25" customHeight="1">
      <c r="A12" s="46">
        <v>150</v>
      </c>
      <c r="B12" s="101"/>
      <c r="C12" s="61" t="s">
        <v>73</v>
      </c>
      <c r="D12" s="28">
        <v>0</v>
      </c>
      <c r="E12" s="28"/>
      <c r="F12" s="28">
        <f>F13</f>
        <v>18300</v>
      </c>
      <c r="G12" s="28">
        <f t="shared" si="0"/>
        <v>18300</v>
      </c>
      <c r="H12" s="28">
        <v>18300</v>
      </c>
      <c r="I12" s="67"/>
    </row>
    <row r="13" spans="1:9" s="19" customFormat="1" ht="20.25" customHeight="1">
      <c r="A13" s="18"/>
      <c r="B13" s="101" t="s">
        <v>78</v>
      </c>
      <c r="C13" s="84" t="s">
        <v>42</v>
      </c>
      <c r="D13" s="67">
        <v>0</v>
      </c>
      <c r="E13" s="67"/>
      <c r="F13" s="67">
        <v>18300</v>
      </c>
      <c r="G13" s="67">
        <f t="shared" si="0"/>
        <v>18300</v>
      </c>
      <c r="H13" s="67">
        <v>18300</v>
      </c>
      <c r="I13" s="67"/>
    </row>
    <row r="14" spans="1:9" s="19" customFormat="1" ht="25.5" customHeight="1">
      <c r="A14" s="64">
        <v>400</v>
      </c>
      <c r="B14" s="101"/>
      <c r="C14" s="123" t="s">
        <v>87</v>
      </c>
      <c r="D14" s="28">
        <v>367897</v>
      </c>
      <c r="E14" s="28">
        <f>E15</f>
        <v>4000</v>
      </c>
      <c r="F14" s="28">
        <f>F15</f>
        <v>4000</v>
      </c>
      <c r="G14" s="28">
        <f>D14-E14+F14</f>
        <v>367897</v>
      </c>
      <c r="H14" s="28">
        <v>359897</v>
      </c>
      <c r="I14" s="28">
        <v>8000</v>
      </c>
    </row>
    <row r="15" spans="1:9" s="19" customFormat="1" ht="24" customHeight="1">
      <c r="A15" s="18"/>
      <c r="B15" s="101" t="s">
        <v>85</v>
      </c>
      <c r="C15" s="124" t="s">
        <v>88</v>
      </c>
      <c r="D15" s="67">
        <v>367897</v>
      </c>
      <c r="E15" s="67">
        <v>4000</v>
      </c>
      <c r="F15" s="67">
        <v>4000</v>
      </c>
      <c r="G15" s="67">
        <f>D15-E15+F15</f>
        <v>367897</v>
      </c>
      <c r="H15" s="113" t="s">
        <v>89</v>
      </c>
      <c r="I15" s="67"/>
    </row>
    <row r="16" spans="1:9" s="19" customFormat="1" ht="22.5" customHeight="1">
      <c r="A16" s="64">
        <v>758</v>
      </c>
      <c r="B16" s="101"/>
      <c r="C16" s="125" t="s">
        <v>90</v>
      </c>
      <c r="D16" s="28">
        <v>147000</v>
      </c>
      <c r="E16" s="28">
        <f>E17</f>
        <v>4000</v>
      </c>
      <c r="F16" s="28"/>
      <c r="G16" s="28">
        <f>D16-E16+F16</f>
        <v>143000</v>
      </c>
      <c r="H16" s="28">
        <v>143000</v>
      </c>
      <c r="I16" s="28"/>
    </row>
    <row r="17" spans="1:9" s="19" customFormat="1" ht="20.25" customHeight="1">
      <c r="A17" s="18"/>
      <c r="B17" s="101" t="s">
        <v>91</v>
      </c>
      <c r="C17" s="111" t="s">
        <v>92</v>
      </c>
      <c r="D17" s="67">
        <v>96000</v>
      </c>
      <c r="E17" s="67">
        <v>4000</v>
      </c>
      <c r="F17" s="67"/>
      <c r="G17" s="67">
        <f>D17-E17+F17</f>
        <v>92000</v>
      </c>
      <c r="H17" s="67">
        <v>-4000</v>
      </c>
      <c r="I17" s="67"/>
    </row>
    <row r="18" spans="1:9" s="19" customFormat="1" ht="21.75" customHeight="1">
      <c r="A18" s="64">
        <v>801</v>
      </c>
      <c r="B18" s="101"/>
      <c r="C18" s="59" t="s">
        <v>67</v>
      </c>
      <c r="D18" s="28">
        <v>12014519</v>
      </c>
      <c r="E18" s="28">
        <f>E19+E20</f>
        <v>3288</v>
      </c>
      <c r="F18" s="28">
        <f>F19+F20</f>
        <v>3288</v>
      </c>
      <c r="G18" s="28">
        <f t="shared" si="0"/>
        <v>12014519</v>
      </c>
      <c r="H18" s="28">
        <f>G18-I18</f>
        <v>11964519</v>
      </c>
      <c r="I18" s="28">
        <v>50000</v>
      </c>
    </row>
    <row r="19" spans="1:9" s="19" customFormat="1" ht="23.25" customHeight="1">
      <c r="A19" s="18"/>
      <c r="B19" s="101" t="s">
        <v>68</v>
      </c>
      <c r="C19" s="111" t="s">
        <v>69</v>
      </c>
      <c r="D19" s="67">
        <v>5805688</v>
      </c>
      <c r="E19" s="67">
        <v>600</v>
      </c>
      <c r="F19" s="67">
        <v>600</v>
      </c>
      <c r="G19" s="67">
        <f t="shared" si="0"/>
        <v>5805688</v>
      </c>
      <c r="H19" s="113" t="s">
        <v>94</v>
      </c>
      <c r="I19" s="67"/>
    </row>
    <row r="20" spans="1:9" s="19" customFormat="1" ht="23.25" customHeight="1">
      <c r="A20" s="18"/>
      <c r="B20" s="101" t="s">
        <v>83</v>
      </c>
      <c r="C20" s="111" t="s">
        <v>84</v>
      </c>
      <c r="D20" s="67">
        <v>501067</v>
      </c>
      <c r="E20" s="67">
        <v>2688</v>
      </c>
      <c r="F20" s="67">
        <v>2688</v>
      </c>
      <c r="G20" s="67">
        <f t="shared" si="0"/>
        <v>501067</v>
      </c>
      <c r="H20" s="113" t="s">
        <v>93</v>
      </c>
      <c r="I20" s="67"/>
    </row>
    <row r="21" spans="1:9" s="19" customFormat="1" ht="21" customHeight="1">
      <c r="A21" s="64">
        <v>852</v>
      </c>
      <c r="B21" s="101"/>
      <c r="C21" s="59" t="s">
        <v>35</v>
      </c>
      <c r="D21" s="28">
        <v>4822342</v>
      </c>
      <c r="E21" s="28">
        <f>E24</f>
        <v>5500</v>
      </c>
      <c r="F21" s="28">
        <f>F22+F23+F24+F25</f>
        <v>27500</v>
      </c>
      <c r="G21" s="28">
        <f t="shared" si="0"/>
        <v>4844342</v>
      </c>
      <c r="H21" s="28">
        <f>G21</f>
        <v>4844342</v>
      </c>
      <c r="I21" s="28">
        <v>0</v>
      </c>
    </row>
    <row r="22" spans="1:9" s="19" customFormat="1" ht="21.75" customHeight="1">
      <c r="A22" s="64"/>
      <c r="B22" s="101" t="s">
        <v>80</v>
      </c>
      <c r="C22" s="60" t="s">
        <v>81</v>
      </c>
      <c r="D22" s="67">
        <v>171600</v>
      </c>
      <c r="E22" s="67"/>
      <c r="F22" s="67">
        <v>15000</v>
      </c>
      <c r="G22" s="67">
        <f t="shared" si="0"/>
        <v>186600</v>
      </c>
      <c r="H22" s="67">
        <f>F22</f>
        <v>15000</v>
      </c>
      <c r="I22" s="18"/>
    </row>
    <row r="23" spans="1:9" s="19" customFormat="1" ht="19.5" customHeight="1">
      <c r="A23" s="64"/>
      <c r="B23" s="101" t="s">
        <v>63</v>
      </c>
      <c r="C23" s="60" t="s">
        <v>64</v>
      </c>
      <c r="D23" s="67">
        <v>728432</v>
      </c>
      <c r="E23" s="67"/>
      <c r="F23" s="67">
        <v>1500</v>
      </c>
      <c r="G23" s="67">
        <f t="shared" si="0"/>
        <v>729932</v>
      </c>
      <c r="H23" s="67">
        <v>1500</v>
      </c>
      <c r="I23" s="18"/>
    </row>
    <row r="24" spans="1:9" s="19" customFormat="1" ht="29.25" customHeight="1">
      <c r="A24" s="18"/>
      <c r="B24" s="65">
        <v>85228</v>
      </c>
      <c r="C24" s="60" t="s">
        <v>62</v>
      </c>
      <c r="D24" s="30">
        <v>315610</v>
      </c>
      <c r="E24" s="67">
        <v>5500</v>
      </c>
      <c r="F24" s="30">
        <v>9000</v>
      </c>
      <c r="G24" s="30">
        <f t="shared" si="0"/>
        <v>319110</v>
      </c>
      <c r="H24" s="113" t="s">
        <v>86</v>
      </c>
      <c r="I24" s="18"/>
    </row>
    <row r="25" spans="1:9" s="19" customFormat="1" ht="21" customHeight="1">
      <c r="A25" s="18"/>
      <c r="B25" s="116">
        <v>85295</v>
      </c>
      <c r="C25" s="60" t="s">
        <v>42</v>
      </c>
      <c r="D25" s="30">
        <v>161000</v>
      </c>
      <c r="E25" s="67"/>
      <c r="F25" s="30">
        <v>2000</v>
      </c>
      <c r="G25" s="30">
        <f t="shared" si="0"/>
        <v>163000</v>
      </c>
      <c r="H25" s="103">
        <v>2000</v>
      </c>
      <c r="I25" s="18"/>
    </row>
    <row r="26" spans="1:9" s="19" customFormat="1" ht="25.5" customHeight="1">
      <c r="A26" s="64">
        <v>921</v>
      </c>
      <c r="B26" s="101"/>
      <c r="C26" s="123" t="s">
        <v>0</v>
      </c>
      <c r="D26" s="28">
        <v>385805</v>
      </c>
      <c r="E26" s="28">
        <f>E27</f>
        <v>0</v>
      </c>
      <c r="F26" s="28">
        <f>F27</f>
        <v>2000</v>
      </c>
      <c r="G26" s="28">
        <f>D26-E26+F26</f>
        <v>387805</v>
      </c>
      <c r="H26" s="28">
        <f>G26</f>
        <v>387805</v>
      </c>
      <c r="I26" s="28">
        <v>0</v>
      </c>
    </row>
    <row r="27" spans="1:9" s="19" customFormat="1" ht="19.5" customHeight="1">
      <c r="A27" s="64"/>
      <c r="B27" s="100" t="s">
        <v>79</v>
      </c>
      <c r="C27" s="112" t="s">
        <v>42</v>
      </c>
      <c r="D27" s="67">
        <v>93000</v>
      </c>
      <c r="E27" s="67"/>
      <c r="F27" s="67">
        <v>2000</v>
      </c>
      <c r="G27" s="67">
        <f>D27-E27+F27</f>
        <v>95000</v>
      </c>
      <c r="H27" s="102">
        <v>2000</v>
      </c>
      <c r="I27" s="66"/>
    </row>
    <row r="28" spans="1:9" ht="22.5" customHeight="1">
      <c r="A28" s="144" t="s">
        <v>23</v>
      </c>
      <c r="B28" s="145"/>
      <c r="C28" s="146"/>
      <c r="D28" s="34">
        <v>38374667.4</v>
      </c>
      <c r="E28" s="34">
        <f>E10+E12+E14+E16+E18+E21+E26</f>
        <v>16788</v>
      </c>
      <c r="F28" s="34">
        <f>F10+F12+F14+F16+F18+F21+F26</f>
        <v>59604</v>
      </c>
      <c r="G28" s="34">
        <f t="shared" si="0"/>
        <v>38417483.4</v>
      </c>
      <c r="H28" s="34">
        <f>G28-I28</f>
        <v>30807561</v>
      </c>
      <c r="I28" s="34">
        <v>7609922.4</v>
      </c>
    </row>
    <row r="29" spans="1:9" ht="12.75">
      <c r="A29" s="22"/>
      <c r="C29" s="1"/>
      <c r="D29" s="1"/>
      <c r="E29" s="1"/>
      <c r="F29" s="1"/>
      <c r="G29" s="138" t="s">
        <v>37</v>
      </c>
      <c r="H29" s="138"/>
      <c r="I29" s="138"/>
    </row>
    <row r="30" spans="1:7" ht="12.75">
      <c r="A30" s="22"/>
      <c r="C30" s="1"/>
      <c r="D30" s="1"/>
      <c r="E30" s="1"/>
      <c r="F30" s="1"/>
      <c r="G30" s="1"/>
    </row>
    <row r="31" spans="1:9" ht="16.5" customHeight="1">
      <c r="A31" s="22"/>
      <c r="C31" s="1"/>
      <c r="D31" s="1"/>
      <c r="E31" s="1"/>
      <c r="F31" s="1"/>
      <c r="G31" s="138" t="s">
        <v>38</v>
      </c>
      <c r="H31" s="138"/>
      <c r="I31" s="138"/>
    </row>
    <row r="32" spans="1:7" ht="12.75">
      <c r="A32" s="22"/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</sheetData>
  <mergeCells count="13">
    <mergeCell ref="D1:I1"/>
    <mergeCell ref="D2:I2"/>
    <mergeCell ref="A4:C4"/>
    <mergeCell ref="D5:I5"/>
    <mergeCell ref="G31:I31"/>
    <mergeCell ref="H6:I6"/>
    <mergeCell ref="D9:G9"/>
    <mergeCell ref="A28:C28"/>
    <mergeCell ref="G29:I29"/>
    <mergeCell ref="A6:A7"/>
    <mergeCell ref="B6:B7"/>
    <mergeCell ref="C6:C7"/>
    <mergeCell ref="D6:G7"/>
  </mergeCells>
  <printOptions/>
  <pageMargins left="0.63" right="0.26" top="0.29" bottom="0.23" header="0.22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9">
      <selection activeCell="A29" sqref="A29:M29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3.2812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2.7109375" style="1" customWidth="1"/>
    <col min="11" max="11" width="10.710937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5" customHeight="1">
      <c r="A1" s="35"/>
      <c r="B1" s="36"/>
      <c r="C1" s="36"/>
      <c r="D1" s="36"/>
      <c r="E1" s="36"/>
      <c r="F1" s="36"/>
      <c r="G1" s="36"/>
      <c r="H1" s="137" t="s">
        <v>95</v>
      </c>
      <c r="I1" s="137"/>
      <c r="J1" s="137"/>
      <c r="K1" s="137"/>
      <c r="L1" s="137"/>
      <c r="M1" s="137"/>
      <c r="N1" s="137"/>
      <c r="O1" s="137"/>
    </row>
    <row r="2" spans="1:15" ht="17.25" customHeight="1">
      <c r="A2" s="35"/>
      <c r="B2" s="36"/>
      <c r="C2" s="36"/>
      <c r="D2" s="36"/>
      <c r="E2" s="36"/>
      <c r="F2" s="36"/>
      <c r="G2" s="36"/>
      <c r="H2" s="118" t="s">
        <v>96</v>
      </c>
      <c r="I2" s="118"/>
      <c r="J2" s="118"/>
      <c r="K2" s="118"/>
      <c r="L2" s="118"/>
      <c r="M2" s="118"/>
      <c r="N2" s="118"/>
      <c r="O2" s="118"/>
    </row>
    <row r="3" spans="1:9" ht="18.7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15" ht="18.75" customHeight="1">
      <c r="A4" s="157" t="s">
        <v>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9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s="39" customFormat="1" ht="20.25" customHeight="1">
      <c r="A6" s="121" t="s">
        <v>3</v>
      </c>
      <c r="B6" s="121" t="s">
        <v>20</v>
      </c>
      <c r="C6" s="121" t="s">
        <v>21</v>
      </c>
      <c r="D6" s="119" t="s">
        <v>4</v>
      </c>
      <c r="E6" s="119"/>
      <c r="F6" s="119"/>
      <c r="G6" s="119"/>
      <c r="H6" s="119" t="s">
        <v>25</v>
      </c>
      <c r="I6" s="119" t="s">
        <v>10</v>
      </c>
      <c r="J6" s="119"/>
      <c r="K6" s="119" t="s">
        <v>26</v>
      </c>
      <c r="L6" s="159" t="s">
        <v>27</v>
      </c>
      <c r="M6" s="119" t="s">
        <v>28</v>
      </c>
      <c r="N6" s="119" t="s">
        <v>29</v>
      </c>
      <c r="O6" s="119" t="s">
        <v>30</v>
      </c>
    </row>
    <row r="7" spans="1:15" s="39" customFormat="1" ht="78.75" customHeight="1">
      <c r="A7" s="121"/>
      <c r="B7" s="121"/>
      <c r="C7" s="121"/>
      <c r="D7" s="40" t="s">
        <v>13</v>
      </c>
      <c r="E7" s="40" t="s">
        <v>39</v>
      </c>
      <c r="F7" s="40" t="s">
        <v>34</v>
      </c>
      <c r="G7" s="40" t="s">
        <v>14</v>
      </c>
      <c r="H7" s="119"/>
      <c r="I7" s="32" t="s">
        <v>31</v>
      </c>
      <c r="J7" s="38" t="s">
        <v>32</v>
      </c>
      <c r="K7" s="119"/>
      <c r="L7" s="159"/>
      <c r="M7" s="119"/>
      <c r="N7" s="119"/>
      <c r="O7" s="119"/>
    </row>
    <row r="8" spans="1:15" s="49" customFormat="1" ht="12" customHeight="1">
      <c r="A8" s="48">
        <v>1</v>
      </c>
      <c r="B8" s="48">
        <v>2</v>
      </c>
      <c r="C8" s="48">
        <v>3</v>
      </c>
      <c r="D8" s="154">
        <v>4</v>
      </c>
      <c r="E8" s="155"/>
      <c r="F8" s="155"/>
      <c r="G8" s="156"/>
      <c r="H8" s="48">
        <v>5</v>
      </c>
      <c r="I8" s="48">
        <v>6</v>
      </c>
      <c r="J8" s="48">
        <v>7</v>
      </c>
      <c r="K8" s="48">
        <v>8</v>
      </c>
      <c r="L8" s="48">
        <v>9</v>
      </c>
      <c r="M8" s="48">
        <v>10</v>
      </c>
      <c r="N8" s="48">
        <v>11</v>
      </c>
      <c r="O8" s="48">
        <v>12</v>
      </c>
    </row>
    <row r="9" spans="1:15" s="31" customFormat="1" ht="29.25" customHeight="1">
      <c r="A9" s="115" t="s">
        <v>50</v>
      </c>
      <c r="B9" s="18"/>
      <c r="C9" s="61" t="s">
        <v>51</v>
      </c>
      <c r="D9" s="50">
        <v>34663</v>
      </c>
      <c r="E9" s="50"/>
      <c r="F9" s="50">
        <f>F10</f>
        <v>4516</v>
      </c>
      <c r="G9" s="50">
        <f aca="true" t="shared" si="0" ref="G9:G27">D9-E9+F9</f>
        <v>39179</v>
      </c>
      <c r="H9" s="50">
        <v>37679</v>
      </c>
      <c r="I9" s="50">
        <v>739</v>
      </c>
      <c r="J9" s="50">
        <v>36940</v>
      </c>
      <c r="K9" s="50">
        <v>1500</v>
      </c>
      <c r="L9" s="50">
        <v>0</v>
      </c>
      <c r="M9" s="50"/>
      <c r="N9" s="50"/>
      <c r="O9" s="50"/>
    </row>
    <row r="10" spans="1:15" s="19" customFormat="1" ht="20.25" customHeight="1">
      <c r="A10" s="18"/>
      <c r="B10" s="100" t="s">
        <v>52</v>
      </c>
      <c r="C10" s="84" t="s">
        <v>42</v>
      </c>
      <c r="D10" s="67">
        <v>33163</v>
      </c>
      <c r="E10" s="67"/>
      <c r="F10" s="67">
        <v>4516</v>
      </c>
      <c r="G10" s="67">
        <f t="shared" si="0"/>
        <v>37679</v>
      </c>
      <c r="H10" s="67">
        <f>F10</f>
        <v>4516</v>
      </c>
      <c r="I10" s="67">
        <v>89</v>
      </c>
      <c r="J10" s="67">
        <v>4427</v>
      </c>
      <c r="K10" s="18"/>
      <c r="L10" s="18"/>
      <c r="M10" s="18"/>
      <c r="N10" s="18"/>
      <c r="O10" s="18"/>
    </row>
    <row r="11" spans="1:15" s="19" customFormat="1" ht="30" customHeight="1">
      <c r="A11" s="46">
        <v>150</v>
      </c>
      <c r="B11" s="101"/>
      <c r="C11" s="61" t="s">
        <v>73</v>
      </c>
      <c r="D11" s="28">
        <v>0</v>
      </c>
      <c r="E11" s="28"/>
      <c r="F11" s="28">
        <f>F12</f>
        <v>18300</v>
      </c>
      <c r="G11" s="28">
        <f t="shared" si="0"/>
        <v>18300</v>
      </c>
      <c r="H11" s="28">
        <v>18300</v>
      </c>
      <c r="I11" s="67"/>
      <c r="J11" s="28">
        <v>18300</v>
      </c>
      <c r="K11" s="67"/>
      <c r="L11" s="67"/>
      <c r="M11" s="67"/>
      <c r="N11" s="18"/>
      <c r="O11" s="18"/>
    </row>
    <row r="12" spans="1:15" s="19" customFormat="1" ht="20.25" customHeight="1">
      <c r="A12" s="18"/>
      <c r="B12" s="101" t="s">
        <v>78</v>
      </c>
      <c r="C12" s="84" t="s">
        <v>42</v>
      </c>
      <c r="D12" s="67">
        <v>0</v>
      </c>
      <c r="E12" s="67"/>
      <c r="F12" s="67">
        <v>18300</v>
      </c>
      <c r="G12" s="67">
        <f t="shared" si="0"/>
        <v>18300</v>
      </c>
      <c r="H12" s="67">
        <v>18300</v>
      </c>
      <c r="I12" s="67"/>
      <c r="J12" s="67">
        <v>18300</v>
      </c>
      <c r="K12" s="67"/>
      <c r="L12" s="67"/>
      <c r="M12" s="67"/>
      <c r="N12" s="18"/>
      <c r="O12" s="18"/>
    </row>
    <row r="13" spans="1:15" s="19" customFormat="1" ht="50.25" customHeight="1">
      <c r="A13" s="64">
        <v>400</v>
      </c>
      <c r="B13" s="101"/>
      <c r="C13" s="129" t="s">
        <v>87</v>
      </c>
      <c r="D13" s="28">
        <v>359897</v>
      </c>
      <c r="E13" s="28">
        <f>E14</f>
        <v>4000</v>
      </c>
      <c r="F13" s="28">
        <f>F14</f>
        <v>4000</v>
      </c>
      <c r="G13" s="28">
        <f>D13-E13+F13</f>
        <v>359897</v>
      </c>
      <c r="H13" s="28">
        <v>359897</v>
      </c>
      <c r="I13" s="28">
        <v>0</v>
      </c>
      <c r="J13" s="28">
        <v>359897</v>
      </c>
      <c r="K13" s="67"/>
      <c r="L13" s="67"/>
      <c r="M13" s="67"/>
      <c r="N13" s="18"/>
      <c r="O13" s="18"/>
    </row>
    <row r="14" spans="1:15" s="19" customFormat="1" ht="24" customHeight="1">
      <c r="A14" s="18"/>
      <c r="B14" s="101" t="s">
        <v>85</v>
      </c>
      <c r="C14" s="124" t="s">
        <v>88</v>
      </c>
      <c r="D14" s="67">
        <v>359897</v>
      </c>
      <c r="E14" s="67">
        <v>4000</v>
      </c>
      <c r="F14" s="67">
        <v>4000</v>
      </c>
      <c r="G14" s="67">
        <f>D14-E14+F14</f>
        <v>359897</v>
      </c>
      <c r="H14" s="113" t="s">
        <v>98</v>
      </c>
      <c r="I14" s="67">
        <v>-4000</v>
      </c>
      <c r="J14" s="67">
        <v>4000</v>
      </c>
      <c r="K14" s="67"/>
      <c r="L14" s="67"/>
      <c r="M14" s="67"/>
      <c r="N14" s="18"/>
      <c r="O14" s="18"/>
    </row>
    <row r="15" spans="1:15" s="31" customFormat="1" ht="21" customHeight="1">
      <c r="A15" s="64">
        <v>758</v>
      </c>
      <c r="B15" s="101"/>
      <c r="C15" s="125" t="s">
        <v>90</v>
      </c>
      <c r="D15" s="28">
        <v>147000</v>
      </c>
      <c r="E15" s="28">
        <f>E16</f>
        <v>4000</v>
      </c>
      <c r="F15" s="28"/>
      <c r="G15" s="28">
        <f>D15-E15+F15</f>
        <v>143000</v>
      </c>
      <c r="H15" s="28">
        <v>143000</v>
      </c>
      <c r="I15" s="28"/>
      <c r="J15" s="28">
        <v>143000</v>
      </c>
      <c r="K15" s="67"/>
      <c r="L15" s="67"/>
      <c r="M15" s="67"/>
      <c r="N15" s="41"/>
      <c r="O15" s="41"/>
    </row>
    <row r="16" spans="1:15" s="31" customFormat="1" ht="18.75" customHeight="1">
      <c r="A16" s="18"/>
      <c r="B16" s="101" t="s">
        <v>91</v>
      </c>
      <c r="C16" s="126" t="s">
        <v>92</v>
      </c>
      <c r="D16" s="67">
        <v>96000</v>
      </c>
      <c r="E16" s="67">
        <v>4000</v>
      </c>
      <c r="F16" s="67"/>
      <c r="G16" s="67">
        <f>D16-E16+F16</f>
        <v>92000</v>
      </c>
      <c r="H16" s="105">
        <v>-4000</v>
      </c>
      <c r="I16" s="41"/>
      <c r="J16" s="67">
        <v>-4000</v>
      </c>
      <c r="K16" s="67"/>
      <c r="L16" s="67"/>
      <c r="M16" s="67"/>
      <c r="N16" s="41"/>
      <c r="O16" s="41"/>
    </row>
    <row r="17" spans="1:15" s="31" customFormat="1" ht="27.75" customHeight="1">
      <c r="A17" s="64">
        <v>801</v>
      </c>
      <c r="B17" s="101"/>
      <c r="C17" s="61" t="s">
        <v>67</v>
      </c>
      <c r="D17" s="28">
        <v>11955019</v>
      </c>
      <c r="E17" s="50">
        <f>E18+E19</f>
        <v>3288</v>
      </c>
      <c r="F17" s="50">
        <f>F18+F19</f>
        <v>3288</v>
      </c>
      <c r="G17" s="50">
        <f t="shared" si="0"/>
        <v>11955019</v>
      </c>
      <c r="H17" s="50">
        <v>11060070</v>
      </c>
      <c r="I17" s="50">
        <v>8901210</v>
      </c>
      <c r="J17" s="50">
        <v>2158860</v>
      </c>
      <c r="K17" s="50">
        <v>277000</v>
      </c>
      <c r="L17" s="50">
        <v>556933</v>
      </c>
      <c r="M17" s="50">
        <v>61016</v>
      </c>
      <c r="N17" s="41"/>
      <c r="O17" s="41"/>
    </row>
    <row r="18" spans="1:15" s="31" customFormat="1" ht="20.25" customHeight="1">
      <c r="A18" s="18"/>
      <c r="B18" s="101" t="s">
        <v>68</v>
      </c>
      <c r="C18" s="111" t="s">
        <v>69</v>
      </c>
      <c r="D18" s="67">
        <v>5800688</v>
      </c>
      <c r="E18" s="67">
        <v>600</v>
      </c>
      <c r="F18" s="67">
        <v>600</v>
      </c>
      <c r="G18" s="67">
        <f t="shared" si="0"/>
        <v>5800688</v>
      </c>
      <c r="H18" s="113" t="s">
        <v>98</v>
      </c>
      <c r="I18" s="67">
        <v>600</v>
      </c>
      <c r="J18" s="67">
        <v>-600</v>
      </c>
      <c r="K18" s="41"/>
      <c r="L18" s="67"/>
      <c r="M18" s="41"/>
      <c r="N18" s="41"/>
      <c r="O18" s="41"/>
    </row>
    <row r="19" spans="1:15" s="31" customFormat="1" ht="27.75" customHeight="1">
      <c r="A19" s="18"/>
      <c r="B19" s="101" t="s">
        <v>70</v>
      </c>
      <c r="C19" s="60" t="s">
        <v>71</v>
      </c>
      <c r="D19" s="67">
        <v>501067</v>
      </c>
      <c r="E19" s="67">
        <v>2688</v>
      </c>
      <c r="F19" s="67">
        <v>2688</v>
      </c>
      <c r="G19" s="67">
        <f t="shared" si="0"/>
        <v>501067</v>
      </c>
      <c r="H19" s="113" t="s">
        <v>98</v>
      </c>
      <c r="I19" s="113" t="s">
        <v>97</v>
      </c>
      <c r="J19" s="127">
        <v>191</v>
      </c>
      <c r="K19" s="99"/>
      <c r="L19" s="41"/>
      <c r="M19" s="41"/>
      <c r="N19" s="41"/>
      <c r="O19" s="41"/>
    </row>
    <row r="20" spans="1:15" s="31" customFormat="1" ht="25.5" customHeight="1">
      <c r="A20" s="64">
        <v>852</v>
      </c>
      <c r="B20" s="101"/>
      <c r="C20" s="98" t="s">
        <v>35</v>
      </c>
      <c r="D20" s="50">
        <v>4822342</v>
      </c>
      <c r="E20" s="50">
        <f>E21+E22+E23</f>
        <v>5500</v>
      </c>
      <c r="F20" s="50">
        <f>F21+F22+F23+F24</f>
        <v>27500</v>
      </c>
      <c r="G20" s="50">
        <f t="shared" si="0"/>
        <v>4844342</v>
      </c>
      <c r="H20" s="50">
        <v>1480057</v>
      </c>
      <c r="I20" s="50">
        <v>969991</v>
      </c>
      <c r="J20" s="50">
        <v>510066</v>
      </c>
      <c r="K20" s="54"/>
      <c r="L20" s="50">
        <v>3364285</v>
      </c>
      <c r="M20" s="50"/>
      <c r="N20" s="50"/>
      <c r="O20" s="50"/>
    </row>
    <row r="21" spans="1:15" s="31" customFormat="1" ht="21" customHeight="1">
      <c r="A21" s="64"/>
      <c r="B21" s="101" t="s">
        <v>80</v>
      </c>
      <c r="C21" s="84" t="s">
        <v>81</v>
      </c>
      <c r="D21" s="67">
        <v>171600</v>
      </c>
      <c r="E21" s="104"/>
      <c r="F21" s="105">
        <v>15000</v>
      </c>
      <c r="G21" s="105">
        <f t="shared" si="0"/>
        <v>186600</v>
      </c>
      <c r="H21" s="105"/>
      <c r="I21" s="105"/>
      <c r="J21" s="105"/>
      <c r="K21" s="106"/>
      <c r="L21" s="105">
        <v>15000</v>
      </c>
      <c r="M21" s="41"/>
      <c r="N21" s="41"/>
      <c r="O21" s="41"/>
    </row>
    <row r="22" spans="1:15" s="31" customFormat="1" ht="26.25" customHeight="1">
      <c r="A22" s="64"/>
      <c r="B22" s="101" t="s">
        <v>63</v>
      </c>
      <c r="C22" s="84" t="s">
        <v>64</v>
      </c>
      <c r="D22" s="67">
        <v>728432</v>
      </c>
      <c r="E22" s="104"/>
      <c r="F22" s="105">
        <v>1500</v>
      </c>
      <c r="G22" s="105">
        <f t="shared" si="0"/>
        <v>729932</v>
      </c>
      <c r="H22" s="105">
        <v>1500</v>
      </c>
      <c r="I22" s="105"/>
      <c r="J22" s="105">
        <v>1500</v>
      </c>
      <c r="K22" s="106"/>
      <c r="L22" s="105"/>
      <c r="M22" s="41"/>
      <c r="N22" s="41"/>
      <c r="O22" s="41"/>
    </row>
    <row r="23" spans="1:15" s="31" customFormat="1" ht="37.5" customHeight="1">
      <c r="A23" s="18"/>
      <c r="B23" s="68">
        <v>85228</v>
      </c>
      <c r="C23" s="97" t="s">
        <v>62</v>
      </c>
      <c r="D23" s="30">
        <v>315610</v>
      </c>
      <c r="E23" s="105">
        <v>5500</v>
      </c>
      <c r="F23" s="105">
        <v>9000</v>
      </c>
      <c r="G23" s="105">
        <f>D23-E23++F23</f>
        <v>319110</v>
      </c>
      <c r="H23" s="108">
        <v>3500</v>
      </c>
      <c r="I23" s="113" t="s">
        <v>82</v>
      </c>
      <c r="J23" s="105">
        <v>-1500</v>
      </c>
      <c r="K23" s="107"/>
      <c r="L23" s="105"/>
      <c r="M23" s="50"/>
      <c r="N23" s="50"/>
      <c r="O23" s="50"/>
    </row>
    <row r="24" spans="1:15" s="31" customFormat="1" ht="21" customHeight="1">
      <c r="A24" s="18"/>
      <c r="B24" s="128">
        <v>85295</v>
      </c>
      <c r="C24" s="60" t="s">
        <v>42</v>
      </c>
      <c r="D24" s="30">
        <v>161000</v>
      </c>
      <c r="E24" s="105"/>
      <c r="F24" s="105">
        <v>2000</v>
      </c>
      <c r="G24" s="105">
        <f>D24-E24++F24</f>
        <v>163000</v>
      </c>
      <c r="H24" s="108"/>
      <c r="I24" s="105"/>
      <c r="J24" s="105"/>
      <c r="K24" s="107"/>
      <c r="L24" s="105">
        <v>2000</v>
      </c>
      <c r="M24" s="50"/>
      <c r="N24" s="50"/>
      <c r="O24" s="50"/>
    </row>
    <row r="25" spans="1:15" s="31" customFormat="1" ht="40.5" customHeight="1">
      <c r="A25" s="64">
        <v>921</v>
      </c>
      <c r="B25" s="101"/>
      <c r="C25" s="123" t="s">
        <v>0</v>
      </c>
      <c r="D25" s="28">
        <v>385805</v>
      </c>
      <c r="E25" s="104">
        <f>E26</f>
        <v>0</v>
      </c>
      <c r="F25" s="104">
        <f>F26</f>
        <v>2000</v>
      </c>
      <c r="G25" s="104">
        <f t="shared" si="0"/>
        <v>387805</v>
      </c>
      <c r="H25" s="114">
        <v>95000</v>
      </c>
      <c r="I25" s="104">
        <v>18500</v>
      </c>
      <c r="J25" s="104">
        <v>76500</v>
      </c>
      <c r="K25" s="104">
        <v>292805</v>
      </c>
      <c r="L25" s="104"/>
      <c r="M25" s="50"/>
      <c r="N25" s="50"/>
      <c r="O25" s="50"/>
    </row>
    <row r="26" spans="1:15" s="31" customFormat="1" ht="18" customHeight="1">
      <c r="A26" s="64"/>
      <c r="B26" s="100" t="s">
        <v>79</v>
      </c>
      <c r="C26" s="112" t="s">
        <v>42</v>
      </c>
      <c r="D26" s="30">
        <v>93000</v>
      </c>
      <c r="E26" s="105"/>
      <c r="F26" s="105">
        <v>2000</v>
      </c>
      <c r="G26" s="105">
        <f t="shared" si="0"/>
        <v>95000</v>
      </c>
      <c r="H26" s="108">
        <v>2000</v>
      </c>
      <c r="I26" s="105"/>
      <c r="J26" s="105">
        <v>2000</v>
      </c>
      <c r="K26" s="107"/>
      <c r="L26" s="105"/>
      <c r="M26" s="50"/>
      <c r="N26" s="50"/>
      <c r="O26" s="50"/>
    </row>
    <row r="27" spans="1:15" s="52" customFormat="1" ht="22.5" customHeight="1">
      <c r="A27" s="120" t="s">
        <v>33</v>
      </c>
      <c r="B27" s="120"/>
      <c r="C27" s="120"/>
      <c r="D27" s="51">
        <v>30764745</v>
      </c>
      <c r="E27" s="51">
        <f>E9+E11+E13+E15+E17+E20+E25</f>
        <v>16788</v>
      </c>
      <c r="F27" s="51">
        <f>F9+F11+F13+F15+F17+F20+F25</f>
        <v>59604</v>
      </c>
      <c r="G27" s="51">
        <f t="shared" si="0"/>
        <v>30807561</v>
      </c>
      <c r="H27" s="51">
        <v>24915569</v>
      </c>
      <c r="I27" s="51">
        <v>13682484.86</v>
      </c>
      <c r="J27" s="51">
        <v>11233084.14</v>
      </c>
      <c r="K27" s="51">
        <v>780705</v>
      </c>
      <c r="L27" s="51">
        <v>4221712</v>
      </c>
      <c r="M27" s="51">
        <v>61016</v>
      </c>
      <c r="N27" s="51">
        <v>0</v>
      </c>
      <c r="O27" s="51">
        <v>828559</v>
      </c>
    </row>
    <row r="28" spans="1:8" ht="12.75">
      <c r="A28" s="1" t="s">
        <v>16</v>
      </c>
      <c r="D28" s="42"/>
      <c r="E28" s="42"/>
      <c r="F28" s="42"/>
      <c r="G28" s="42"/>
      <c r="H28" s="43"/>
    </row>
    <row r="29" spans="1:15" ht="182.25" customHeight="1">
      <c r="A29" s="130" t="s">
        <v>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69"/>
      <c r="O29" s="69"/>
    </row>
    <row r="30" spans="9:14" ht="19.5" customHeight="1">
      <c r="I30" s="43"/>
      <c r="J30" s="43"/>
      <c r="K30" s="43"/>
      <c r="L30" s="136" t="s">
        <v>37</v>
      </c>
      <c r="M30" s="136"/>
      <c r="N30" s="136"/>
    </row>
    <row r="31" ht="12.75">
      <c r="H31" s="43"/>
    </row>
    <row r="32" spans="10:14" ht="12.75">
      <c r="J32" s="43"/>
      <c r="L32" s="136" t="s">
        <v>38</v>
      </c>
      <c r="M32" s="136"/>
      <c r="N32" s="136"/>
    </row>
    <row r="37" ht="12.75">
      <c r="J37" s="43"/>
    </row>
  </sheetData>
  <mergeCells count="19">
    <mergeCell ref="L32:N32"/>
    <mergeCell ref="D8:G8"/>
    <mergeCell ref="O6:O7"/>
    <mergeCell ref="A4:O5"/>
    <mergeCell ref="H6:H7"/>
    <mergeCell ref="I6:J6"/>
    <mergeCell ref="K6:K7"/>
    <mergeCell ref="L30:N30"/>
    <mergeCell ref="L6:L7"/>
    <mergeCell ref="A29:M29"/>
    <mergeCell ref="D6:G6"/>
    <mergeCell ref="A27:C27"/>
    <mergeCell ref="A6:A7"/>
    <mergeCell ref="B6:B7"/>
    <mergeCell ref="C6:C7"/>
    <mergeCell ref="H2:O2"/>
    <mergeCell ref="H1:O1"/>
    <mergeCell ref="M6:M7"/>
    <mergeCell ref="N6:N7"/>
  </mergeCells>
  <printOptions/>
  <pageMargins left="0.46" right="0.17" top="0.62" bottom="0.46" header="0.5" footer="0.3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0" sqref="A10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3.00390625" style="1" customWidth="1"/>
    <col min="4" max="4" width="18.7109375" style="1" customWidth="1"/>
    <col min="5" max="5" width="17.421875" style="1" customWidth="1"/>
    <col min="6" max="6" width="17.28125" style="1" customWidth="1"/>
    <col min="7" max="7" width="15.8515625" style="0" customWidth="1"/>
  </cols>
  <sheetData>
    <row r="1" spans="3:10" ht="18.75" customHeight="1">
      <c r="C1" s="162" t="s">
        <v>2</v>
      </c>
      <c r="D1" s="162"/>
      <c r="E1" s="162"/>
      <c r="F1" s="162"/>
      <c r="G1" s="162"/>
      <c r="H1" s="72"/>
      <c r="I1" s="72"/>
      <c r="J1" s="72"/>
    </row>
    <row r="2" spans="3:7" ht="22.5" customHeight="1">
      <c r="C2" s="163" t="s">
        <v>77</v>
      </c>
      <c r="D2" s="163"/>
      <c r="E2" s="163"/>
      <c r="F2" s="163"/>
      <c r="G2" s="163"/>
    </row>
    <row r="3" spans="1:7" ht="48.75" customHeight="1">
      <c r="A3" s="164" t="s">
        <v>43</v>
      </c>
      <c r="B3" s="164"/>
      <c r="C3" s="164"/>
      <c r="D3" s="164"/>
      <c r="E3" s="164"/>
      <c r="F3" s="164"/>
      <c r="G3" s="164"/>
    </row>
    <row r="4" ht="12.75">
      <c r="G4" s="73"/>
    </row>
    <row r="5" spans="1:7" s="75" customFormat="1" ht="15" customHeight="1">
      <c r="A5" s="165" t="s">
        <v>3</v>
      </c>
      <c r="B5" s="166" t="s">
        <v>20</v>
      </c>
      <c r="C5" s="166" t="s">
        <v>44</v>
      </c>
      <c r="D5" s="168" t="s">
        <v>45</v>
      </c>
      <c r="E5" s="168" t="s">
        <v>46</v>
      </c>
      <c r="F5" s="168" t="s">
        <v>47</v>
      </c>
      <c r="G5" s="168"/>
    </row>
    <row r="6" spans="1:7" s="75" customFormat="1" ht="36" customHeight="1">
      <c r="A6" s="165"/>
      <c r="B6" s="167"/>
      <c r="C6" s="167"/>
      <c r="D6" s="165"/>
      <c r="E6" s="168"/>
      <c r="F6" s="74" t="s">
        <v>48</v>
      </c>
      <c r="G6" s="74" t="s">
        <v>49</v>
      </c>
    </row>
    <row r="7" spans="1:7" s="33" customFormat="1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s="81" customFormat="1" ht="21" customHeight="1">
      <c r="A8" s="77" t="s">
        <v>50</v>
      </c>
      <c r="B8" s="78"/>
      <c r="C8" s="59" t="s">
        <v>51</v>
      </c>
      <c r="D8" s="79">
        <f>D9</f>
        <v>37679</v>
      </c>
      <c r="E8" s="79">
        <f>E9</f>
        <v>37679</v>
      </c>
      <c r="F8" s="79">
        <f>E8</f>
        <v>37679</v>
      </c>
      <c r="G8" s="80">
        <v>0</v>
      </c>
    </row>
    <row r="9" spans="1:7" ht="19.5" customHeight="1">
      <c r="A9" s="82"/>
      <c r="B9" s="83" t="s">
        <v>52</v>
      </c>
      <c r="C9" s="84" t="s">
        <v>42</v>
      </c>
      <c r="D9" s="85">
        <v>37679</v>
      </c>
      <c r="E9" s="85">
        <v>37679</v>
      </c>
      <c r="F9" s="85">
        <f>E9</f>
        <v>37679</v>
      </c>
      <c r="G9" s="86">
        <v>0</v>
      </c>
    </row>
    <row r="10" spans="1:7" s="81" customFormat="1" ht="21" customHeight="1">
      <c r="A10" s="78">
        <v>750</v>
      </c>
      <c r="B10" s="78"/>
      <c r="C10" s="87" t="s">
        <v>53</v>
      </c>
      <c r="D10" s="79">
        <f>D11+D12</f>
        <v>93988</v>
      </c>
      <c r="E10" s="79">
        <f>E11+E12</f>
        <v>93988</v>
      </c>
      <c r="F10" s="79">
        <f>F11+F12</f>
        <v>93988</v>
      </c>
      <c r="G10" s="80">
        <v>0</v>
      </c>
    </row>
    <row r="11" spans="1:7" ht="19.5" customHeight="1">
      <c r="A11" s="82"/>
      <c r="B11" s="82">
        <v>75011</v>
      </c>
      <c r="C11" s="86" t="s">
        <v>54</v>
      </c>
      <c r="D11" s="85">
        <v>79083</v>
      </c>
      <c r="E11" s="85">
        <v>79083</v>
      </c>
      <c r="F11" s="85">
        <f>E11</f>
        <v>79083</v>
      </c>
      <c r="G11" s="86">
        <v>0</v>
      </c>
    </row>
    <row r="12" spans="1:7" ht="19.5" customHeight="1">
      <c r="A12" s="82"/>
      <c r="B12" s="82">
        <v>75056</v>
      </c>
      <c r="C12" s="86" t="s">
        <v>55</v>
      </c>
      <c r="D12" s="85">
        <v>14905</v>
      </c>
      <c r="E12" s="85">
        <v>14905</v>
      </c>
      <c r="F12" s="85">
        <v>14905</v>
      </c>
      <c r="G12" s="86"/>
    </row>
    <row r="13" spans="1:7" s="81" customFormat="1" ht="31.5" customHeight="1">
      <c r="A13" s="78">
        <v>751</v>
      </c>
      <c r="B13" s="78"/>
      <c r="C13" s="88" t="s">
        <v>56</v>
      </c>
      <c r="D13" s="79">
        <f>D14+D15+D16</f>
        <v>64843</v>
      </c>
      <c r="E13" s="79">
        <f>E14+E15+E16</f>
        <v>64843</v>
      </c>
      <c r="F13" s="79">
        <f>F14+F15+F16</f>
        <v>64843</v>
      </c>
      <c r="G13" s="87">
        <v>0</v>
      </c>
    </row>
    <row r="14" spans="1:7" ht="27.75" customHeight="1">
      <c r="A14" s="82"/>
      <c r="B14" s="82">
        <v>75101</v>
      </c>
      <c r="C14" s="29" t="s">
        <v>57</v>
      </c>
      <c r="D14" s="85">
        <v>1800</v>
      </c>
      <c r="E14" s="85">
        <v>1800</v>
      </c>
      <c r="F14" s="85">
        <f>E14</f>
        <v>1800</v>
      </c>
      <c r="G14" s="86"/>
    </row>
    <row r="15" spans="1:7" ht="21" customHeight="1">
      <c r="A15" s="82"/>
      <c r="B15" s="82">
        <v>75107</v>
      </c>
      <c r="C15" s="84" t="s">
        <v>58</v>
      </c>
      <c r="D15" s="85">
        <v>26040</v>
      </c>
      <c r="E15" s="85">
        <v>26040</v>
      </c>
      <c r="F15" s="85">
        <f>E15</f>
        <v>26040</v>
      </c>
      <c r="G15" s="86"/>
    </row>
    <row r="16" spans="1:7" ht="27" customHeight="1">
      <c r="A16" s="82"/>
      <c r="B16" s="82">
        <v>75109</v>
      </c>
      <c r="C16" s="84" t="s">
        <v>65</v>
      </c>
      <c r="D16" s="85">
        <v>37003</v>
      </c>
      <c r="E16" s="85">
        <v>37003</v>
      </c>
      <c r="F16" s="85">
        <v>37003</v>
      </c>
      <c r="G16" s="86"/>
    </row>
    <row r="17" spans="1:7" s="81" customFormat="1" ht="24.75" customHeight="1">
      <c r="A17" s="89">
        <v>754</v>
      </c>
      <c r="B17" s="89"/>
      <c r="C17" s="90" t="s">
        <v>59</v>
      </c>
      <c r="D17" s="87">
        <f>D18</f>
        <v>0</v>
      </c>
      <c r="E17" s="87">
        <f>E18</f>
        <v>0</v>
      </c>
      <c r="F17" s="87">
        <f>F18</f>
        <v>0</v>
      </c>
      <c r="G17" s="87">
        <v>0</v>
      </c>
    </row>
    <row r="18" spans="1:7" ht="19.5" customHeight="1">
      <c r="A18" s="65"/>
      <c r="B18" s="65">
        <v>75414</v>
      </c>
      <c r="C18" s="91" t="s">
        <v>60</v>
      </c>
      <c r="D18" s="86">
        <v>0</v>
      </c>
      <c r="E18" s="86">
        <v>0</v>
      </c>
      <c r="F18" s="86">
        <v>0</v>
      </c>
      <c r="G18" s="86"/>
    </row>
    <row r="19" spans="1:7" s="81" customFormat="1" ht="23.25" customHeight="1">
      <c r="A19" s="78">
        <v>852</v>
      </c>
      <c r="B19" s="78"/>
      <c r="C19" s="92" t="s">
        <v>35</v>
      </c>
      <c r="D19" s="79">
        <f>D20+D21+D22</f>
        <v>2883100</v>
      </c>
      <c r="E19" s="79">
        <f>E20+E21+E22</f>
        <v>2883100</v>
      </c>
      <c r="F19" s="79">
        <f>F20+F21+F22</f>
        <v>2883100</v>
      </c>
      <c r="G19" s="87">
        <v>0</v>
      </c>
    </row>
    <row r="20" spans="1:7" ht="40.5" customHeight="1">
      <c r="A20" s="82"/>
      <c r="B20" s="82">
        <v>85212</v>
      </c>
      <c r="C20" s="60" t="s">
        <v>66</v>
      </c>
      <c r="D20" s="85">
        <v>2776000</v>
      </c>
      <c r="E20" s="85">
        <v>2776000</v>
      </c>
      <c r="F20" s="85">
        <f>E20</f>
        <v>2776000</v>
      </c>
      <c r="G20" s="86"/>
    </row>
    <row r="21" spans="1:7" ht="30.75" customHeight="1">
      <c r="A21" s="82"/>
      <c r="B21" s="82">
        <v>85213</v>
      </c>
      <c r="C21" s="60" t="s">
        <v>61</v>
      </c>
      <c r="D21" s="85">
        <v>13100</v>
      </c>
      <c r="E21" s="85">
        <v>13100</v>
      </c>
      <c r="F21" s="85">
        <f>E21</f>
        <v>13100</v>
      </c>
      <c r="G21" s="86"/>
    </row>
    <row r="22" spans="1:7" ht="20.25" customHeight="1">
      <c r="A22" s="82"/>
      <c r="B22" s="82">
        <v>85228</v>
      </c>
      <c r="C22" s="60" t="s">
        <v>62</v>
      </c>
      <c r="D22" s="85">
        <v>94000</v>
      </c>
      <c r="E22" s="85">
        <v>94000</v>
      </c>
      <c r="F22" s="85">
        <f>E22</f>
        <v>94000</v>
      </c>
      <c r="G22" s="86"/>
    </row>
    <row r="23" spans="1:7" s="95" customFormat="1" ht="24.75" customHeight="1">
      <c r="A23" s="160" t="s">
        <v>4</v>
      </c>
      <c r="B23" s="161"/>
      <c r="C23" s="161"/>
      <c r="D23" s="93">
        <f>D8+D10+D13+D19</f>
        <v>3079610</v>
      </c>
      <c r="E23" s="93">
        <f>E8+E10+E13+E19</f>
        <v>3079610</v>
      </c>
      <c r="F23" s="93">
        <f>F8+F10+F13+F19</f>
        <v>3079610</v>
      </c>
      <c r="G23" s="94">
        <v>0</v>
      </c>
    </row>
    <row r="25" spans="1:7" ht="12.75">
      <c r="A25" s="96"/>
      <c r="E25" s="138" t="s">
        <v>37</v>
      </c>
      <c r="F25" s="138"/>
      <c r="G25" s="138"/>
    </row>
    <row r="27" spans="5:7" ht="12.75">
      <c r="E27" s="138" t="s">
        <v>38</v>
      </c>
      <c r="F27" s="138"/>
      <c r="G27" s="138"/>
    </row>
  </sheetData>
  <mergeCells count="12">
    <mergeCell ref="E5:E6"/>
    <mergeCell ref="F5:G5"/>
    <mergeCell ref="A23:C23"/>
    <mergeCell ref="E25:G25"/>
    <mergeCell ref="E27:G27"/>
    <mergeCell ref="C1:G1"/>
    <mergeCell ref="C2:G2"/>
    <mergeCell ref="A3:G3"/>
    <mergeCell ref="A5:A6"/>
    <mergeCell ref="B5:B6"/>
    <mergeCell ref="C5:C6"/>
    <mergeCell ref="D5:D6"/>
  </mergeCells>
  <printOptions/>
  <pageMargins left="0.89" right="0.17" top="0.62" bottom="0.38" header="0.5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2010-11-23T12:14:58Z</cp:lastPrinted>
  <dcterms:created xsi:type="dcterms:W3CDTF">2009-10-15T10:17:39Z</dcterms:created>
  <dcterms:modified xsi:type="dcterms:W3CDTF">2010-11-24T07:59:06Z</dcterms:modified>
  <cp:category/>
  <cp:version/>
  <cp:contentType/>
  <cp:contentStatus/>
</cp:coreProperties>
</file>