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zał   1 do 72" sheetId="1" r:id="rId1"/>
    <sheet name="zał 4 do72" sheetId="2" r:id="rId2"/>
  </sheets>
  <definedNames>
    <definedName name="_xlnm.Print_Area" localSheetId="0">'zał   1 do 72'!$A$2:$E$30</definedName>
    <definedName name="_xlnm.Print_Area" localSheetId="1">'zał 4 do72'!$A$1:$I$41</definedName>
  </definedNames>
  <calcPr fullCalcOnLoad="1"/>
</workbook>
</file>

<file path=xl/sharedStrings.xml><?xml version="1.0" encoding="utf-8"?>
<sst xmlns="http://schemas.openxmlformats.org/spreadsheetml/2006/main" count="93" uniqueCount="82">
  <si>
    <t xml:space="preserve">    wydatki realizowane przez Urząd Gminy : </t>
  </si>
  <si>
    <t>N a z w a</t>
  </si>
  <si>
    <t>Dział</t>
  </si>
  <si>
    <t>Rozdział</t>
  </si>
  <si>
    <t>§</t>
  </si>
  <si>
    <t>Uzasadnienie:</t>
  </si>
  <si>
    <t>Dochody</t>
  </si>
  <si>
    <t>Kwota</t>
  </si>
  <si>
    <t xml:space="preserve">Wydatki  </t>
  </si>
  <si>
    <t xml:space="preserve">                                                    Przewodniczący Rady Gminy</t>
  </si>
  <si>
    <t xml:space="preserve">                                           Mirosław Byczak</t>
  </si>
  <si>
    <t>Razem</t>
  </si>
  <si>
    <t xml:space="preserve">Kwota </t>
  </si>
  <si>
    <t>Dochody od osób prawnych, od osób fizycznych i od innych jednostek nie posiadających osobowości prawnej oraz wydatki związane z ich poborem</t>
  </si>
  <si>
    <t>0500</t>
  </si>
  <si>
    <t>Wpływy z podatku rolnego, podatku leśnego, podatku od spadków i darowizn,  podatku od czynności cywilnoprawnych  oraz   podatków i opłat lokalnych od osób  fizycznych</t>
  </si>
  <si>
    <t>Podatek od czynności cywilnoprawnych</t>
  </si>
  <si>
    <t>0410</t>
  </si>
  <si>
    <t>Wpływy z opłaty skarbowej</t>
  </si>
  <si>
    <t>Zestawienie zmian w planie dochodów  i wydatków  budżetu Gminy Jaktorów</t>
  </si>
  <si>
    <t>010</t>
  </si>
  <si>
    <t>01010</t>
  </si>
  <si>
    <t>Nazwa</t>
  </si>
  <si>
    <t>Zmniejszenie</t>
  </si>
  <si>
    <t>Zestawienie zmian w planie wydatków inwestycyjnych na rok 2007</t>
  </si>
  <si>
    <t>Lp</t>
  </si>
  <si>
    <t>Paragraf</t>
  </si>
  <si>
    <t>Plan</t>
  </si>
  <si>
    <t xml:space="preserve">Zwiększenie </t>
  </si>
  <si>
    <t>Plan po zmianie</t>
  </si>
  <si>
    <t>Budowa sieci wodociągowej w  Budach Starych, Budach Zosinych,  Budach Grzybek</t>
  </si>
  <si>
    <t>Opracowanie projektu na budowę sieci wodociągowej w ul. Sygietyńskiego w Starych Budach</t>
  </si>
  <si>
    <t>razem dział 010 - Rolnictwo i łowiectwo</t>
  </si>
  <si>
    <t>400</t>
  </si>
  <si>
    <t>4002</t>
  </si>
  <si>
    <t>6060</t>
  </si>
  <si>
    <t>Zakup pomp do stacji uzdatniania wody</t>
  </si>
  <si>
    <t>razem dział 400 -Wytwarzanie i zaopatrywanie w energię elektryczną, gaz i wodę</t>
  </si>
  <si>
    <t>Opracowanie projektu:
a/ ciągu pieszo-jezdnego wraz z przejściem przez rzekę Tuczną w Jaktorowie (II etap) 
b/ ciągu pieszego w Sadych Budach, Budach Starych na odcinku od ul. Ogrodowej do wiaduktu CMK</t>
  </si>
  <si>
    <t>Regulacja stanu prawnego drogi gminnej w Henryszewie(II etap)</t>
  </si>
  <si>
    <t>Opracowanie dokumentacji technicznej na przebudowę dróg gminnych: ul. Parkowa w Chylicach Kolonii i ul. Kopernika w Międzyborowie na odcinku od  drogi 719 do cmentarza w Bieganowie  wraz z ul. Staszica oraz  opracowanie dokumentacji geodezyjno- prawnej  dla tego zadania</t>
  </si>
  <si>
    <t>razem dział 600 - Transport i łączność</t>
  </si>
  <si>
    <t>Zakup nieruchomości gruntowej w Bieganowie</t>
  </si>
  <si>
    <t>razem dział 700 - Gospodarka mieszkaniowa</t>
  </si>
  <si>
    <t>razem dział 750 - Administracja publiczna</t>
  </si>
  <si>
    <t>Zakup pieca c.o. do ogrzewania garaży na samochody bojowe OSP Jaktorów</t>
  </si>
  <si>
    <t>razem dział 754 - Bezpieczeństwo publiczne i ochrona przeciwpożarowa</t>
  </si>
  <si>
    <t>Nadbudowa budynku Szkoły Podstawowej w Międzyborowie (rozliczenie inwestycji)</t>
  </si>
  <si>
    <t>Wykonanie, dostawa i montaż ścianki mobilnej działowej pomiędzy stołówką i świetlicą w Szkole Podstawowej w Międzyborowie.</t>
  </si>
  <si>
    <t>a) opracowanie kosztorysów inwestorskich obiektów oświatowych, 
b) dostosowanie dokumentacji technicznej do nowych wymogów sanitarnych oraz zmiany ilości sal dydaktycznych z 3 do 4 spowodowanej dużą ilością dzieci chętnych do korzystania z przedszkola w Międzyborowie</t>
  </si>
  <si>
    <t>Zakup wyposażenia dla  Szkoły Podstawowej w Międzyborowie (części nadbudowanej)</t>
  </si>
  <si>
    <t>Rozliczenie inwestycji "Budowa hali sportowej w Jaktorowie"</t>
  </si>
  <si>
    <t>Zakup kosiarki do trawy dla Zespołu Szkół Publicznych w Jaktorowie</t>
  </si>
  <si>
    <t>Budowa przedszkola z salą wielofunkcyjną i rozbudową szatni przy Szkole Podstawowej w Jaktorowie, koszty prowizji</t>
  </si>
  <si>
    <t>Zakup mebli do Przedszkola w Jaktorowie</t>
  </si>
  <si>
    <t>razem dział 801 - Oświata i wychowanie</t>
  </si>
  <si>
    <t>Zakup samochodu osobowego dla Gminnego Ośrodka Pomocy Społecznej  Jaktorów</t>
  </si>
  <si>
    <t>razem dział 852 - Pomoc społeczna</t>
  </si>
  <si>
    <t>900</t>
  </si>
  <si>
    <t>90001</t>
  </si>
  <si>
    <t>6050</t>
  </si>
  <si>
    <t>Budowa sieci kanalizacyjnej w gminie</t>
  </si>
  <si>
    <t>6010</t>
  </si>
  <si>
    <t>Wydatki na zakup i objęcie akcji, wniesienie wkładów do spółek prawa handlowego</t>
  </si>
  <si>
    <t>90015</t>
  </si>
  <si>
    <r>
      <t xml:space="preserve">Budowa oświetlenia ulicy Chełmońskiego w  Chylicach i innych ulic w Gminie </t>
    </r>
    <r>
      <rPr>
        <sz val="11"/>
        <color indexed="10"/>
        <rFont val="Arial CE"/>
        <family val="2"/>
      </rPr>
      <t xml:space="preserve"> </t>
    </r>
  </si>
  <si>
    <t>Razem dział 900 - Gospodarka komunalna i ochrona środowiska</t>
  </si>
  <si>
    <t>Ogółem</t>
  </si>
  <si>
    <t>Przewodniczący Rady Gminy</t>
  </si>
  <si>
    <t>Mirosław Byczak</t>
  </si>
  <si>
    <t>Wpływy z innych opłat stanowiących dochody jst na podstawie ustaw</t>
  </si>
  <si>
    <t>Wydatki  na zakupy inwestycyjne jednostek budżetowych</t>
  </si>
  <si>
    <t>Zakup działki  Nr 257/2 w Bieganowie (na utrzymanie urządzeń do zaopatrzenia w wodę)</t>
  </si>
  <si>
    <t>Administracja publiczna</t>
  </si>
  <si>
    <t>Urzędy gmin</t>
  </si>
  <si>
    <t xml:space="preserve">Zakup dwóch samochodów osobowych dla Urzędu Gminy Jaktorów </t>
  </si>
  <si>
    <r>
      <t xml:space="preserve">      Ponadplanowe  dochody własne  w  łącznej kwocie  64.100</t>
    </r>
    <r>
      <rPr>
        <sz val="11"/>
        <rFont val="Arial CE"/>
        <family val="0"/>
      </rPr>
      <t>,-</t>
    </r>
    <r>
      <rPr>
        <sz val="11"/>
        <rFont val="Arial CE"/>
        <family val="2"/>
      </rPr>
      <t>zł z tytułu  podatku od czynności cywilno-prawnych oraz opłay skarbowej przeznacza się na zakup samochodu osobowego  na potrzeby Urzędu Gminy Jaktorów.</t>
    </r>
  </si>
  <si>
    <t xml:space="preserve">                              Zał.Nr 1 do uchwały Nr XI/72/2007</t>
  </si>
  <si>
    <t xml:space="preserve">                         Rady Gminy Jaktorów
 z dnia  24 września 2007r.</t>
  </si>
  <si>
    <t xml:space="preserve">na rok 2007  wynikających ze zwiększenia    dochodów własnych  Gminy. </t>
  </si>
  <si>
    <t xml:space="preserve">                                                                                                      Zał. Nr 2 do Uchwały Nr XI/72/2007</t>
  </si>
  <si>
    <t xml:space="preserve">                                                                               Rady Gminy Jaktorów z dnia  24 września 2007r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</si>
</sst>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</numFmts>
  <fonts count="13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i/>
      <sz val="11"/>
      <name val="Arial CE"/>
      <family val="0"/>
    </font>
    <font>
      <sz val="11"/>
      <name val="Arial"/>
      <family val="0"/>
    </font>
    <font>
      <i/>
      <sz val="11"/>
      <name val="Arial"/>
      <family val="0"/>
    </font>
    <font>
      <b/>
      <sz val="11"/>
      <name val="Arial"/>
      <family val="2"/>
    </font>
    <font>
      <b/>
      <i/>
      <sz val="11"/>
      <name val="Arial CE"/>
      <family val="2"/>
    </font>
    <font>
      <b/>
      <sz val="12"/>
      <name val="Arial CE"/>
      <family val="2"/>
    </font>
    <font>
      <sz val="11"/>
      <color indexed="10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7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7" fillId="0" borderId="0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7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49" fontId="6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/>
    </xf>
    <xf numFmtId="49" fontId="1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1" fillId="0" borderId="0" xfId="0" applyFont="1" applyAlignment="1">
      <alignment horizontal="left" vertical="top" wrapText="1"/>
    </xf>
    <xf numFmtId="3" fontId="9" fillId="0" borderId="0" xfId="0" applyNumberFormat="1" applyFont="1" applyBorder="1" applyAlignment="1">
      <alignment horizontal="right" wrapText="1"/>
    </xf>
    <xf numFmtId="0" fontId="7" fillId="0" borderId="0" xfId="0" applyFont="1" applyAlignment="1">
      <alignment horizontal="right" wrapText="1"/>
    </xf>
    <xf numFmtId="0" fontId="1" fillId="0" borderId="0" xfId="0" applyFont="1" applyAlignment="1">
      <alignment horizontal="justify" vertical="top"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vertical="center"/>
    </xf>
    <xf numFmtId="0" fontId="1" fillId="0" borderId="4" xfId="0" applyFont="1" applyFill="1" applyBorder="1" applyAlignment="1">
      <alignment vertical="top" wrapText="1"/>
    </xf>
    <xf numFmtId="3" fontId="7" fillId="0" borderId="4" xfId="0" applyNumberFormat="1" applyFont="1" applyBorder="1" applyAlignment="1">
      <alignment horizontal="right" wrapText="1"/>
    </xf>
    <xf numFmtId="0" fontId="7" fillId="0" borderId="1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0"/>
  <sheetViews>
    <sheetView workbookViewId="0" topLeftCell="A1">
      <selection activeCell="A6" sqref="A6:E6"/>
    </sheetView>
  </sheetViews>
  <sheetFormatPr defaultColWidth="9.00390625" defaultRowHeight="12.75"/>
  <cols>
    <col min="1" max="1" width="5.375" style="11" customWidth="1"/>
    <col min="2" max="2" width="9.75390625" style="11" customWidth="1"/>
    <col min="3" max="3" width="6.125" style="11" customWidth="1"/>
    <col min="4" max="4" width="63.25390625" style="11" customWidth="1"/>
    <col min="5" max="5" width="12.25390625" style="11" customWidth="1"/>
    <col min="6" max="16384" width="9.125" style="11" customWidth="1"/>
  </cols>
  <sheetData>
    <row r="1" ht="20.25" customHeight="1"/>
    <row r="2" spans="3:5" ht="16.5" customHeight="1">
      <c r="C2" s="69"/>
      <c r="D2" s="72" t="s">
        <v>77</v>
      </c>
      <c r="E2" s="72"/>
    </row>
    <row r="3" spans="3:5" ht="30.75" customHeight="1">
      <c r="C3" s="72" t="s">
        <v>78</v>
      </c>
      <c r="D3" s="72"/>
      <c r="E3" s="72"/>
    </row>
    <row r="4" spans="3:5" ht="12" customHeight="1">
      <c r="C4" s="12"/>
      <c r="D4" s="12"/>
      <c r="E4" s="12"/>
    </row>
    <row r="5" spans="1:5" s="16" customFormat="1" ht="18" customHeight="1">
      <c r="A5" s="74" t="s">
        <v>19</v>
      </c>
      <c r="B5" s="74"/>
      <c r="C5" s="74"/>
      <c r="D5" s="74"/>
      <c r="E5" s="74"/>
    </row>
    <row r="6" spans="1:5" s="16" customFormat="1" ht="21" customHeight="1">
      <c r="A6" s="73" t="s">
        <v>79</v>
      </c>
      <c r="B6" s="73"/>
      <c r="C6" s="73"/>
      <c r="D6" s="73"/>
      <c r="E6" s="73"/>
    </row>
    <row r="7" spans="1:5" s="16" customFormat="1" ht="9.75" customHeight="1">
      <c r="A7" s="35"/>
      <c r="B7" s="35"/>
      <c r="C7" s="35"/>
      <c r="D7" s="35"/>
      <c r="E7" s="35"/>
    </row>
    <row r="8" spans="1:4" ht="13.5" customHeight="1">
      <c r="A8" s="75" t="s">
        <v>6</v>
      </c>
      <c r="B8" s="75"/>
      <c r="C8" s="75"/>
      <c r="D8" s="13"/>
    </row>
    <row r="9" spans="1:5" s="12" customFormat="1" ht="20.25" customHeight="1">
      <c r="A9" s="14" t="s">
        <v>2</v>
      </c>
      <c r="B9" s="14" t="s">
        <v>3</v>
      </c>
      <c r="C9" s="14" t="s">
        <v>4</v>
      </c>
      <c r="D9" s="14" t="s">
        <v>1</v>
      </c>
      <c r="E9" s="14" t="s">
        <v>7</v>
      </c>
    </row>
    <row r="10" spans="1:5" s="16" customFormat="1" ht="14.25">
      <c r="A10" s="14">
        <v>1</v>
      </c>
      <c r="B10" s="14">
        <v>2</v>
      </c>
      <c r="C10" s="14">
        <v>3</v>
      </c>
      <c r="D10" s="14">
        <v>4</v>
      </c>
      <c r="E10" s="15">
        <v>5</v>
      </c>
    </row>
    <row r="11" spans="1:5" s="18" customFormat="1" ht="44.25" customHeight="1">
      <c r="A11" s="9">
        <v>756</v>
      </c>
      <c r="B11" s="17"/>
      <c r="C11" s="23"/>
      <c r="D11" s="22" t="s">
        <v>13</v>
      </c>
      <c r="E11" s="24">
        <f>E12+E14</f>
        <v>64100</v>
      </c>
    </row>
    <row r="12" spans="1:5" s="16" customFormat="1" ht="44.25" customHeight="1">
      <c r="A12" s="33"/>
      <c r="B12" s="33">
        <v>75616</v>
      </c>
      <c r="C12" s="7"/>
      <c r="D12" s="21" t="s">
        <v>15</v>
      </c>
      <c r="E12" s="19">
        <f>E13</f>
        <v>59700</v>
      </c>
    </row>
    <row r="13" spans="1:5" s="16" customFormat="1" ht="19.5" customHeight="1">
      <c r="A13" s="33"/>
      <c r="B13" s="14"/>
      <c r="C13" s="7" t="s">
        <v>14</v>
      </c>
      <c r="D13" s="34" t="s">
        <v>16</v>
      </c>
      <c r="E13" s="19">
        <v>59700</v>
      </c>
    </row>
    <row r="14" spans="1:5" s="16" customFormat="1" ht="28.5" customHeight="1">
      <c r="A14" s="14"/>
      <c r="B14" s="25">
        <v>75618</v>
      </c>
      <c r="C14" s="7"/>
      <c r="D14" s="21" t="s">
        <v>70</v>
      </c>
      <c r="E14" s="19">
        <f>E15</f>
        <v>4400</v>
      </c>
    </row>
    <row r="15" spans="1:5" s="16" customFormat="1" ht="17.25" customHeight="1">
      <c r="A15" s="80"/>
      <c r="B15" s="80"/>
      <c r="C15" s="83" t="s">
        <v>17</v>
      </c>
      <c r="D15" s="84" t="s">
        <v>18</v>
      </c>
      <c r="E15" s="85">
        <v>4400</v>
      </c>
    </row>
    <row r="16" spans="1:5" s="86" customFormat="1" ht="18.75" customHeight="1">
      <c r="A16" s="20"/>
      <c r="B16" s="20"/>
      <c r="C16" s="20"/>
      <c r="D16" s="14" t="s">
        <v>11</v>
      </c>
      <c r="E16" s="26">
        <f>E11</f>
        <v>64100</v>
      </c>
    </row>
    <row r="17" spans="1:5" s="13" customFormat="1" ht="18.75" customHeight="1">
      <c r="A17" s="81"/>
      <c r="B17" s="81"/>
      <c r="C17" s="81"/>
      <c r="D17" s="82"/>
      <c r="E17" s="68"/>
    </row>
    <row r="18" spans="1:4" s="2" customFormat="1" ht="19.5" customHeight="1">
      <c r="A18" s="76" t="s">
        <v>8</v>
      </c>
      <c r="B18" s="76"/>
      <c r="C18" s="76"/>
      <c r="D18" s="76"/>
    </row>
    <row r="19" spans="1:5" s="2" customFormat="1" ht="20.25" customHeight="1">
      <c r="A19" s="10" t="s">
        <v>2</v>
      </c>
      <c r="B19" s="10" t="s">
        <v>3</v>
      </c>
      <c r="C19" s="3" t="s">
        <v>4</v>
      </c>
      <c r="D19" s="3" t="s">
        <v>1</v>
      </c>
      <c r="E19" s="8" t="s">
        <v>12</v>
      </c>
    </row>
    <row r="20" spans="1:5" s="16" customFormat="1" ht="14.25">
      <c r="A20" s="14">
        <v>1</v>
      </c>
      <c r="B20" s="14">
        <v>2</v>
      </c>
      <c r="C20" s="14">
        <v>3</v>
      </c>
      <c r="D20" s="14">
        <v>4</v>
      </c>
      <c r="E20" s="15">
        <v>5</v>
      </c>
    </row>
    <row r="21" spans="1:5" s="2" customFormat="1" ht="20.25" customHeight="1">
      <c r="A21" s="38">
        <v>750</v>
      </c>
      <c r="B21" s="30"/>
      <c r="C21" s="30"/>
      <c r="D21" s="66" t="s">
        <v>73</v>
      </c>
      <c r="E21" s="39">
        <f>E22</f>
        <v>64100</v>
      </c>
    </row>
    <row r="22" spans="1:5" s="2" customFormat="1" ht="16.5" customHeight="1">
      <c r="A22" s="30"/>
      <c r="B22" s="30">
        <v>75023</v>
      </c>
      <c r="C22" s="30"/>
      <c r="D22" s="21" t="s">
        <v>74</v>
      </c>
      <c r="E22" s="1">
        <f>E23</f>
        <v>64100</v>
      </c>
    </row>
    <row r="23" spans="1:5" s="2" customFormat="1" ht="16.5" customHeight="1">
      <c r="A23" s="30"/>
      <c r="B23" s="30"/>
      <c r="C23" s="30">
        <v>6060</v>
      </c>
      <c r="D23" s="21" t="s">
        <v>71</v>
      </c>
      <c r="E23" s="1">
        <v>64100</v>
      </c>
    </row>
    <row r="24" spans="1:5" s="2" customFormat="1" ht="16.5" customHeight="1">
      <c r="A24" s="3"/>
      <c r="B24" s="3"/>
      <c r="C24" s="3"/>
      <c r="D24" s="8" t="s">
        <v>11</v>
      </c>
      <c r="E24" s="28">
        <f>E21</f>
        <v>64100</v>
      </c>
    </row>
    <row r="25" spans="1:5" ht="16.5" customHeight="1">
      <c r="A25" s="2"/>
      <c r="B25" s="29" t="s">
        <v>5</v>
      </c>
      <c r="C25" s="29"/>
      <c r="D25" s="2"/>
      <c r="E25" s="2"/>
    </row>
    <row r="26" spans="1:5" ht="50.25" customHeight="1">
      <c r="A26" s="70" t="s">
        <v>76</v>
      </c>
      <c r="B26" s="70"/>
      <c r="C26" s="70"/>
      <c r="D26" s="70"/>
      <c r="E26" s="70"/>
    </row>
    <row r="27" spans="1:5" ht="14.25" customHeight="1">
      <c r="A27" s="67"/>
      <c r="B27" s="67"/>
      <c r="C27" s="67"/>
      <c r="D27" s="67"/>
      <c r="E27" s="67"/>
    </row>
    <row r="28" spans="1:5" ht="12" customHeight="1">
      <c r="A28" s="11" t="s">
        <v>0</v>
      </c>
      <c r="D28" s="71" t="s">
        <v>9</v>
      </c>
      <c r="E28" s="71"/>
    </row>
    <row r="29" ht="9" customHeight="1"/>
    <row r="30" spans="4:5" ht="14.25">
      <c r="D30" s="71" t="s">
        <v>10</v>
      </c>
      <c r="E30" s="71"/>
    </row>
  </sheetData>
  <mergeCells count="9">
    <mergeCell ref="A26:E26"/>
    <mergeCell ref="D28:E28"/>
    <mergeCell ref="D30:E30"/>
    <mergeCell ref="D2:E2"/>
    <mergeCell ref="C3:E3"/>
    <mergeCell ref="A6:E6"/>
    <mergeCell ref="A5:E5"/>
    <mergeCell ref="A8:C8"/>
    <mergeCell ref="A18:D18"/>
  </mergeCells>
  <printOptions/>
  <pageMargins left="0.54" right="0.17" top="0.39" bottom="0.27" header="0.17" footer="0.17"/>
  <pageSetup horizontalDpi="600" verticalDpi="600" orientation="portrait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18">
      <selection activeCell="G39" sqref="G39"/>
    </sheetView>
  </sheetViews>
  <sheetFormatPr defaultColWidth="9.00390625" defaultRowHeight="12.75"/>
  <cols>
    <col min="1" max="1" width="4.625" style="2" customWidth="1"/>
    <col min="2" max="2" width="5.75390625" style="2" bestFit="1" customWidth="1"/>
    <col min="3" max="3" width="9.125" style="2" customWidth="1"/>
    <col min="4" max="4" width="8.375" style="2" customWidth="1"/>
    <col min="5" max="5" width="63.00390625" style="2" customWidth="1"/>
    <col min="6" max="6" width="15.25390625" style="2" customWidth="1"/>
    <col min="7" max="7" width="12.875" style="2" customWidth="1"/>
    <col min="8" max="8" width="13.75390625" style="2" customWidth="1"/>
    <col min="9" max="9" width="15.125" style="2" customWidth="1"/>
    <col min="10" max="16384" width="9.125" style="2" customWidth="1"/>
  </cols>
  <sheetData>
    <row r="1" spans="5:9" ht="14.25">
      <c r="E1" s="78" t="s">
        <v>80</v>
      </c>
      <c r="F1" s="78"/>
      <c r="G1" s="78"/>
      <c r="H1" s="78"/>
      <c r="I1" s="36"/>
    </row>
    <row r="2" spans="5:9" ht="14.25">
      <c r="E2" s="78" t="s">
        <v>81</v>
      </c>
      <c r="F2" s="78"/>
      <c r="G2" s="78"/>
      <c r="H2" s="78"/>
      <c r="I2" s="78"/>
    </row>
    <row r="3" spans="1:9" ht="27.75" customHeight="1">
      <c r="A3" s="79" t="s">
        <v>24</v>
      </c>
      <c r="B3" s="79"/>
      <c r="C3" s="79"/>
      <c r="D3" s="79"/>
      <c r="E3" s="79"/>
      <c r="F3" s="79"/>
      <c r="G3" s="79"/>
      <c r="H3" s="79"/>
      <c r="I3" s="37"/>
    </row>
    <row r="4" spans="1:9" s="43" customFormat="1" ht="20.25" customHeight="1">
      <c r="A4" s="41"/>
      <c r="B4" s="41"/>
      <c r="C4" s="41"/>
      <c r="D4" s="41"/>
      <c r="E4" s="41"/>
      <c r="F4" s="41"/>
      <c r="G4" s="41"/>
      <c r="H4" s="41"/>
      <c r="I4" s="42"/>
    </row>
    <row r="5" spans="1:9" s="45" customFormat="1" ht="25.5" customHeight="1">
      <c r="A5" s="3" t="s">
        <v>25</v>
      </c>
      <c r="B5" s="3" t="s">
        <v>2</v>
      </c>
      <c r="C5" s="3" t="s">
        <v>3</v>
      </c>
      <c r="D5" s="3" t="s">
        <v>26</v>
      </c>
      <c r="E5" s="3" t="s">
        <v>22</v>
      </c>
      <c r="F5" s="25" t="s">
        <v>27</v>
      </c>
      <c r="G5" s="33" t="s">
        <v>28</v>
      </c>
      <c r="H5" s="33" t="s">
        <v>23</v>
      </c>
      <c r="I5" s="44" t="s">
        <v>29</v>
      </c>
    </row>
    <row r="6" spans="1:9" s="36" customFormat="1" ht="14.25">
      <c r="A6" s="30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  <c r="H6" s="30">
        <v>8</v>
      </c>
      <c r="I6" s="30">
        <v>9</v>
      </c>
    </row>
    <row r="7" spans="1:9" s="45" customFormat="1" ht="27.75" customHeight="1">
      <c r="A7" s="3">
        <v>1</v>
      </c>
      <c r="B7" s="46" t="s">
        <v>20</v>
      </c>
      <c r="C7" s="46" t="s">
        <v>21</v>
      </c>
      <c r="D7" s="3">
        <v>6050</v>
      </c>
      <c r="E7" s="47" t="s">
        <v>30</v>
      </c>
      <c r="F7" s="48">
        <v>561900</v>
      </c>
      <c r="G7" s="48">
        <v>0</v>
      </c>
      <c r="H7" s="48"/>
      <c r="I7" s="48">
        <f>F7+G7</f>
        <v>561900</v>
      </c>
    </row>
    <row r="8" spans="1:9" s="40" customFormat="1" ht="30.75" customHeight="1">
      <c r="A8" s="38">
        <v>2</v>
      </c>
      <c r="B8" s="46" t="s">
        <v>20</v>
      </c>
      <c r="C8" s="46" t="s">
        <v>21</v>
      </c>
      <c r="D8" s="3">
        <v>6050</v>
      </c>
      <c r="E8" s="44" t="s">
        <v>31</v>
      </c>
      <c r="F8" s="4">
        <v>10000</v>
      </c>
      <c r="G8" s="4"/>
      <c r="H8" s="4"/>
      <c r="I8" s="4">
        <v>10000</v>
      </c>
    </row>
    <row r="9" spans="1:9" s="40" customFormat="1" ht="21.75" customHeight="1">
      <c r="A9" s="38"/>
      <c r="B9" s="46"/>
      <c r="C9" s="46"/>
      <c r="D9" s="3"/>
      <c r="E9" s="38" t="s">
        <v>32</v>
      </c>
      <c r="F9" s="39">
        <f>F8+F7</f>
        <v>571900</v>
      </c>
      <c r="G9" s="39">
        <f>SUM(G7:G8)</f>
        <v>0</v>
      </c>
      <c r="H9" s="39"/>
      <c r="I9" s="39">
        <f>I8+I7</f>
        <v>571900</v>
      </c>
    </row>
    <row r="10" spans="1:9" ht="18" customHeight="1">
      <c r="A10" s="3">
        <v>3</v>
      </c>
      <c r="B10" s="7" t="s">
        <v>33</v>
      </c>
      <c r="C10" s="7" t="s">
        <v>34</v>
      </c>
      <c r="D10" s="7" t="s">
        <v>35</v>
      </c>
      <c r="E10" s="5" t="s">
        <v>36</v>
      </c>
      <c r="F10" s="1">
        <v>22000</v>
      </c>
      <c r="G10" s="1"/>
      <c r="H10" s="1"/>
      <c r="I10" s="1">
        <f>F10</f>
        <v>22000</v>
      </c>
    </row>
    <row r="11" spans="1:9" s="50" customFormat="1" ht="25.5" customHeight="1">
      <c r="A11" s="31"/>
      <c r="B11" s="49"/>
      <c r="C11" s="31"/>
      <c r="D11" s="31"/>
      <c r="E11" s="9" t="s">
        <v>37</v>
      </c>
      <c r="F11" s="39">
        <f>SUM(F10:F10)</f>
        <v>22000</v>
      </c>
      <c r="G11" s="39"/>
      <c r="H11" s="39"/>
      <c r="I11" s="39">
        <f>SUM(I10)</f>
        <v>22000</v>
      </c>
    </row>
    <row r="12" spans="1:9" s="52" customFormat="1" ht="70.5" customHeight="1">
      <c r="A12" s="6">
        <v>4</v>
      </c>
      <c r="B12" s="51">
        <v>600</v>
      </c>
      <c r="C12" s="6">
        <v>60016</v>
      </c>
      <c r="D12" s="6">
        <v>6050</v>
      </c>
      <c r="E12" s="32" t="s">
        <v>38</v>
      </c>
      <c r="F12" s="1">
        <v>170000</v>
      </c>
      <c r="G12" s="1">
        <v>0</v>
      </c>
      <c r="H12" s="1"/>
      <c r="I12" s="1">
        <f>F12+G12</f>
        <v>170000</v>
      </c>
    </row>
    <row r="13" spans="1:9" s="52" customFormat="1" ht="20.25" customHeight="1">
      <c r="A13" s="6">
        <v>5</v>
      </c>
      <c r="B13" s="51">
        <v>600</v>
      </c>
      <c r="C13" s="6">
        <v>60016</v>
      </c>
      <c r="D13" s="6">
        <v>6050</v>
      </c>
      <c r="E13" s="32" t="s">
        <v>39</v>
      </c>
      <c r="F13" s="1">
        <v>7000</v>
      </c>
      <c r="G13" s="1">
        <v>0</v>
      </c>
      <c r="H13" s="1"/>
      <c r="I13" s="1">
        <f>F13+G13</f>
        <v>7000</v>
      </c>
    </row>
    <row r="14" spans="1:9" s="52" customFormat="1" ht="72" customHeight="1">
      <c r="A14" s="6">
        <v>6</v>
      </c>
      <c r="B14" s="51">
        <v>600</v>
      </c>
      <c r="C14" s="6">
        <v>60016</v>
      </c>
      <c r="D14" s="6">
        <v>6050</v>
      </c>
      <c r="E14" s="32" t="s">
        <v>40</v>
      </c>
      <c r="F14" s="1">
        <v>137816</v>
      </c>
      <c r="G14" s="1">
        <v>0</v>
      </c>
      <c r="H14" s="1"/>
      <c r="I14" s="1">
        <f>F14+G14</f>
        <v>137816</v>
      </c>
    </row>
    <row r="15" spans="1:9" s="50" customFormat="1" ht="17.25" customHeight="1">
      <c r="A15" s="31"/>
      <c r="B15" s="49"/>
      <c r="C15" s="31"/>
      <c r="D15" s="31"/>
      <c r="E15" s="9" t="s">
        <v>41</v>
      </c>
      <c r="F15" s="39">
        <f>F12+F13+F14</f>
        <v>314816</v>
      </c>
      <c r="G15" s="39">
        <f>SUM(G12:G14)</f>
        <v>0</v>
      </c>
      <c r="H15" s="39"/>
      <c r="I15" s="39">
        <f>I12+I13+I14</f>
        <v>314816</v>
      </c>
    </row>
    <row r="16" spans="1:9" s="52" customFormat="1" ht="21.75" customHeight="1">
      <c r="A16" s="6">
        <v>7</v>
      </c>
      <c r="B16" s="51">
        <v>700</v>
      </c>
      <c r="C16" s="6">
        <v>70005</v>
      </c>
      <c r="D16" s="6">
        <v>6060</v>
      </c>
      <c r="E16" s="44" t="s">
        <v>42</v>
      </c>
      <c r="F16" s="4">
        <v>84000</v>
      </c>
      <c r="G16" s="4">
        <v>0</v>
      </c>
      <c r="H16" s="4"/>
      <c r="I16" s="4">
        <f>F16+G16</f>
        <v>84000</v>
      </c>
    </row>
    <row r="17" spans="1:9" s="52" customFormat="1" ht="28.5" customHeight="1">
      <c r="A17" s="6">
        <v>8</v>
      </c>
      <c r="B17" s="51"/>
      <c r="C17" s="6">
        <v>70005</v>
      </c>
      <c r="D17" s="6">
        <v>6060</v>
      </c>
      <c r="E17" s="44" t="s">
        <v>72</v>
      </c>
      <c r="F17" s="4">
        <v>73000</v>
      </c>
      <c r="G17" s="4">
        <v>0</v>
      </c>
      <c r="H17" s="4"/>
      <c r="I17" s="4">
        <f>F17+G17</f>
        <v>73000</v>
      </c>
    </row>
    <row r="18" spans="1:9" s="50" customFormat="1" ht="21.75" customHeight="1">
      <c r="A18" s="31"/>
      <c r="B18" s="49"/>
      <c r="C18" s="31"/>
      <c r="D18" s="31"/>
      <c r="E18" s="9" t="s">
        <v>43</v>
      </c>
      <c r="F18" s="39">
        <f>SUM(F16:F17)</f>
        <v>157000</v>
      </c>
      <c r="G18" s="39">
        <f>G16+G17</f>
        <v>0</v>
      </c>
      <c r="H18" s="39">
        <f>SUM(H16)</f>
        <v>0</v>
      </c>
      <c r="I18" s="39">
        <f>I16+I17</f>
        <v>157000</v>
      </c>
    </row>
    <row r="19" spans="1:9" s="52" customFormat="1" ht="27" customHeight="1">
      <c r="A19" s="6">
        <v>9</v>
      </c>
      <c r="B19" s="51">
        <v>750</v>
      </c>
      <c r="C19" s="6">
        <v>75023</v>
      </c>
      <c r="D19" s="6">
        <v>6060</v>
      </c>
      <c r="E19" s="44" t="s">
        <v>75</v>
      </c>
      <c r="F19" s="4">
        <v>35000</v>
      </c>
      <c r="G19" s="4">
        <v>64100</v>
      </c>
      <c r="H19" s="4"/>
      <c r="I19" s="4">
        <f>F19+G19</f>
        <v>99100</v>
      </c>
    </row>
    <row r="20" spans="1:9" s="50" customFormat="1" ht="21.75" customHeight="1">
      <c r="A20" s="31"/>
      <c r="B20" s="49"/>
      <c r="C20" s="31"/>
      <c r="D20" s="31"/>
      <c r="E20" s="9" t="s">
        <v>44</v>
      </c>
      <c r="F20" s="39">
        <f>SUM(F19)</f>
        <v>35000</v>
      </c>
      <c r="G20" s="39">
        <f>SUM(G19)</f>
        <v>64100</v>
      </c>
      <c r="H20" s="39">
        <f>SUM(H19)</f>
        <v>0</v>
      </c>
      <c r="I20" s="39">
        <f>SUM(I19)</f>
        <v>99100</v>
      </c>
    </row>
    <row r="21" spans="1:9" s="52" customFormat="1" ht="27.75" customHeight="1">
      <c r="A21" s="6">
        <v>10</v>
      </c>
      <c r="B21" s="51">
        <v>754</v>
      </c>
      <c r="C21" s="6">
        <v>75412</v>
      </c>
      <c r="D21" s="6">
        <v>6060</v>
      </c>
      <c r="E21" s="44" t="s">
        <v>45</v>
      </c>
      <c r="F21" s="4">
        <v>25000</v>
      </c>
      <c r="G21" s="4"/>
      <c r="H21" s="4"/>
      <c r="I21" s="4">
        <f>F21+G21</f>
        <v>25000</v>
      </c>
    </row>
    <row r="22" spans="1:9" s="29" customFormat="1" ht="29.25" customHeight="1">
      <c r="A22" s="27"/>
      <c r="B22" s="53"/>
      <c r="C22" s="27"/>
      <c r="D22" s="27"/>
      <c r="E22" s="54" t="s">
        <v>46</v>
      </c>
      <c r="F22" s="39">
        <f>SUM(F21)</f>
        <v>25000</v>
      </c>
      <c r="G22" s="39">
        <f>G21</f>
        <v>0</v>
      </c>
      <c r="H22" s="39"/>
      <c r="I22" s="39">
        <f>I21</f>
        <v>25000</v>
      </c>
    </row>
    <row r="23" spans="1:9" ht="29.25" customHeight="1">
      <c r="A23" s="3">
        <v>11</v>
      </c>
      <c r="B23" s="55">
        <v>801</v>
      </c>
      <c r="C23" s="3">
        <v>80101</v>
      </c>
      <c r="D23" s="3">
        <v>6050</v>
      </c>
      <c r="E23" s="56" t="s">
        <v>47</v>
      </c>
      <c r="F23" s="1">
        <v>820257</v>
      </c>
      <c r="G23" s="1">
        <v>0</v>
      </c>
      <c r="H23" s="1">
        <v>0</v>
      </c>
      <c r="I23" s="1">
        <f>F23+G23+H23</f>
        <v>820257</v>
      </c>
    </row>
    <row r="24" spans="1:9" ht="34.5" customHeight="1">
      <c r="A24" s="3">
        <v>12</v>
      </c>
      <c r="B24" s="55"/>
      <c r="C24" s="3">
        <v>80101</v>
      </c>
      <c r="D24" s="3">
        <v>6050</v>
      </c>
      <c r="E24" s="56" t="s">
        <v>48</v>
      </c>
      <c r="F24" s="1">
        <v>31000</v>
      </c>
      <c r="G24" s="1">
        <v>0</v>
      </c>
      <c r="H24" s="1"/>
      <c r="I24" s="1">
        <f>F24+G24</f>
        <v>31000</v>
      </c>
    </row>
    <row r="25" spans="1:9" ht="72" customHeight="1">
      <c r="A25" s="3">
        <v>13</v>
      </c>
      <c r="B25" s="55"/>
      <c r="C25" s="3">
        <v>80101</v>
      </c>
      <c r="D25" s="3">
        <v>6050</v>
      </c>
      <c r="E25" s="32" t="s">
        <v>49</v>
      </c>
      <c r="F25" s="1">
        <v>34000</v>
      </c>
      <c r="G25" s="1"/>
      <c r="H25" s="1"/>
      <c r="I25" s="1">
        <f>F25+G25-H25</f>
        <v>34000</v>
      </c>
    </row>
    <row r="26" spans="1:9" ht="28.5" customHeight="1">
      <c r="A26" s="3">
        <v>14</v>
      </c>
      <c r="B26" s="55"/>
      <c r="C26" s="3">
        <v>80101</v>
      </c>
      <c r="D26" s="3">
        <v>6060</v>
      </c>
      <c r="E26" s="32" t="s">
        <v>50</v>
      </c>
      <c r="F26" s="1">
        <v>300000</v>
      </c>
      <c r="G26" s="1"/>
      <c r="H26" s="1"/>
      <c r="I26" s="1">
        <f>F26+G26-H26</f>
        <v>300000</v>
      </c>
    </row>
    <row r="27" spans="1:9" ht="21.75" customHeight="1">
      <c r="A27" s="3">
        <v>15</v>
      </c>
      <c r="B27" s="55"/>
      <c r="C27" s="3">
        <v>80101</v>
      </c>
      <c r="D27" s="3">
        <v>6050</v>
      </c>
      <c r="E27" s="32" t="s">
        <v>51</v>
      </c>
      <c r="F27" s="1">
        <v>9700</v>
      </c>
      <c r="G27" s="1"/>
      <c r="H27" s="1"/>
      <c r="I27" s="1">
        <f>F27+G27</f>
        <v>9700</v>
      </c>
    </row>
    <row r="28" spans="1:9" ht="26.25" customHeight="1">
      <c r="A28" s="3">
        <v>16</v>
      </c>
      <c r="B28" s="55"/>
      <c r="C28" s="3">
        <v>80101</v>
      </c>
      <c r="D28" s="3">
        <v>6060</v>
      </c>
      <c r="E28" s="32" t="s">
        <v>52</v>
      </c>
      <c r="F28" s="1">
        <v>20000</v>
      </c>
      <c r="G28" s="1"/>
      <c r="H28" s="1"/>
      <c r="I28" s="1">
        <f>F28+G28-H28</f>
        <v>20000</v>
      </c>
    </row>
    <row r="29" spans="1:9" ht="27.75" customHeight="1">
      <c r="A29" s="3">
        <v>17</v>
      </c>
      <c r="B29" s="55"/>
      <c r="C29" s="3">
        <v>80104</v>
      </c>
      <c r="D29" s="3">
        <v>6050</v>
      </c>
      <c r="E29" s="32" t="s">
        <v>53</v>
      </c>
      <c r="F29" s="1">
        <v>2600210</v>
      </c>
      <c r="G29" s="1">
        <v>0</v>
      </c>
      <c r="H29" s="1"/>
      <c r="I29" s="1">
        <f>F29+G29</f>
        <v>2600210</v>
      </c>
    </row>
    <row r="30" spans="1:9" ht="20.25" customHeight="1">
      <c r="A30" s="3">
        <v>18</v>
      </c>
      <c r="B30" s="55"/>
      <c r="C30" s="3">
        <v>80104</v>
      </c>
      <c r="D30" s="3">
        <v>6060</v>
      </c>
      <c r="E30" s="32" t="s">
        <v>54</v>
      </c>
      <c r="F30" s="1">
        <v>197000</v>
      </c>
      <c r="G30" s="1"/>
      <c r="H30" s="1">
        <v>0</v>
      </c>
      <c r="I30" s="1">
        <f>F30-H30</f>
        <v>197000</v>
      </c>
    </row>
    <row r="31" spans="1:9" s="50" customFormat="1" ht="16.5" customHeight="1">
      <c r="A31" s="31"/>
      <c r="B31" s="57"/>
      <c r="C31" s="31"/>
      <c r="D31" s="31"/>
      <c r="E31" s="9" t="s">
        <v>55</v>
      </c>
      <c r="F31" s="39">
        <f>F23+F24+F25+F26+F27+F28+F29+F30</f>
        <v>4012167</v>
      </c>
      <c r="G31" s="39">
        <f>SUM(G23:G30)</f>
        <v>0</v>
      </c>
      <c r="H31" s="39">
        <f>H30</f>
        <v>0</v>
      </c>
      <c r="I31" s="39">
        <f>SUM(I23:I30)</f>
        <v>4012167</v>
      </c>
    </row>
    <row r="32" spans="1:9" s="52" customFormat="1" ht="27" customHeight="1">
      <c r="A32" s="6">
        <v>19</v>
      </c>
      <c r="B32" s="6">
        <v>852</v>
      </c>
      <c r="C32" s="6">
        <v>85219</v>
      </c>
      <c r="D32" s="6">
        <v>6060</v>
      </c>
      <c r="E32" s="25" t="s">
        <v>56</v>
      </c>
      <c r="F32" s="4">
        <v>35000</v>
      </c>
      <c r="G32" s="4">
        <v>0</v>
      </c>
      <c r="H32" s="4"/>
      <c r="I32" s="4">
        <f>F32+G32</f>
        <v>35000</v>
      </c>
    </row>
    <row r="33" spans="1:9" s="50" customFormat="1" ht="16.5" customHeight="1">
      <c r="A33" s="31"/>
      <c r="B33" s="57"/>
      <c r="C33" s="31"/>
      <c r="D33" s="31"/>
      <c r="E33" s="9" t="s">
        <v>57</v>
      </c>
      <c r="F33" s="39">
        <f>SUM(F32)</f>
        <v>35000</v>
      </c>
      <c r="G33" s="39">
        <f>SUM(G32)</f>
        <v>0</v>
      </c>
      <c r="H33" s="39">
        <f>SUM(H32)</f>
        <v>0</v>
      </c>
      <c r="I33" s="39">
        <f>SUM(I32)</f>
        <v>35000</v>
      </c>
    </row>
    <row r="34" spans="1:9" ht="15.75" customHeight="1">
      <c r="A34" s="3">
        <v>20</v>
      </c>
      <c r="B34" s="58" t="s">
        <v>58</v>
      </c>
      <c r="C34" s="7" t="s">
        <v>59</v>
      </c>
      <c r="D34" s="7" t="s">
        <v>60</v>
      </c>
      <c r="E34" s="5" t="s">
        <v>61</v>
      </c>
      <c r="F34" s="1">
        <v>700000</v>
      </c>
      <c r="G34" s="1"/>
      <c r="H34" s="1"/>
      <c r="I34" s="1">
        <f>F34-H34</f>
        <v>700000</v>
      </c>
    </row>
    <row r="35" spans="1:9" ht="29.25" customHeight="1">
      <c r="A35" s="3">
        <v>21</v>
      </c>
      <c r="B35" s="58"/>
      <c r="C35" s="7" t="s">
        <v>59</v>
      </c>
      <c r="D35" s="7" t="s">
        <v>62</v>
      </c>
      <c r="E35" s="32" t="s">
        <v>63</v>
      </c>
      <c r="F35" s="1">
        <v>4768000</v>
      </c>
      <c r="G35" s="1"/>
      <c r="H35" s="1"/>
      <c r="I35" s="1">
        <f>F35+G35</f>
        <v>4768000</v>
      </c>
    </row>
    <row r="36" spans="1:9" ht="27" customHeight="1">
      <c r="A36" s="3">
        <v>22</v>
      </c>
      <c r="B36" s="58"/>
      <c r="C36" s="7" t="s">
        <v>64</v>
      </c>
      <c r="D36" s="7" t="s">
        <v>60</v>
      </c>
      <c r="E36" s="32" t="s">
        <v>65</v>
      </c>
      <c r="F36" s="1">
        <v>100000</v>
      </c>
      <c r="G36" s="1"/>
      <c r="H36" s="1"/>
      <c r="I36" s="1">
        <f>F36</f>
        <v>100000</v>
      </c>
    </row>
    <row r="37" spans="1:9" s="50" customFormat="1" ht="21.75" customHeight="1">
      <c r="A37" s="31"/>
      <c r="B37" s="31"/>
      <c r="C37" s="31"/>
      <c r="D37" s="31"/>
      <c r="E37" s="59" t="s">
        <v>66</v>
      </c>
      <c r="F37" s="39">
        <f>F34+F35+F36</f>
        <v>5568000</v>
      </c>
      <c r="G37" s="39">
        <f>G35</f>
        <v>0</v>
      </c>
      <c r="H37" s="39"/>
      <c r="I37" s="39">
        <f>I34+I35+I36</f>
        <v>5568000</v>
      </c>
    </row>
    <row r="38" spans="1:9" s="62" customFormat="1" ht="21.75" customHeight="1">
      <c r="A38" s="60"/>
      <c r="B38" s="60"/>
      <c r="C38" s="60"/>
      <c r="D38" s="60"/>
      <c r="E38" s="61" t="s">
        <v>67</v>
      </c>
      <c r="F38" s="1">
        <f>F9+F11+F15+F18+F20+F22+F31+F33+F37</f>
        <v>10740883</v>
      </c>
      <c r="G38" s="1">
        <f>G20</f>
        <v>64100</v>
      </c>
      <c r="H38" s="1">
        <f>H31</f>
        <v>0</v>
      </c>
      <c r="I38" s="1">
        <f>I9+I11+I15+I18+I20+I22+I31+I33+I37</f>
        <v>10804983</v>
      </c>
    </row>
    <row r="39" spans="1:9" s="62" customFormat="1" ht="21.75" customHeight="1">
      <c r="A39" s="63"/>
      <c r="B39" s="63"/>
      <c r="C39" s="63"/>
      <c r="D39" s="63"/>
      <c r="E39" s="64"/>
      <c r="F39" s="65"/>
      <c r="G39" s="65"/>
      <c r="H39" s="65"/>
      <c r="I39" s="65"/>
    </row>
    <row r="40" spans="6:9" ht="20.25" customHeight="1">
      <c r="F40" s="77" t="s">
        <v>68</v>
      </c>
      <c r="G40" s="77"/>
      <c r="H40" s="77"/>
      <c r="I40" s="77"/>
    </row>
    <row r="41" spans="6:9" ht="25.5" customHeight="1">
      <c r="F41" s="77" t="s">
        <v>69</v>
      </c>
      <c r="G41" s="77"/>
      <c r="H41" s="77"/>
      <c r="I41" s="77"/>
    </row>
  </sheetData>
  <mergeCells count="5">
    <mergeCell ref="F41:I41"/>
    <mergeCell ref="E1:H1"/>
    <mergeCell ref="E2:I2"/>
    <mergeCell ref="A3:H3"/>
    <mergeCell ref="F40:I40"/>
  </mergeCells>
  <printOptions/>
  <pageMargins left="0.4" right="0.22" top="0.39" bottom="0.26" header="0.27" footer="0.19"/>
  <pageSetup fitToWidth="2" horizontalDpi="600" verticalDpi="600" orientation="landscape" paperSize="9" scale="9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Jadwiga Florczak</cp:lastModifiedBy>
  <cp:lastPrinted>2007-09-27T09:15:06Z</cp:lastPrinted>
  <dcterms:created xsi:type="dcterms:W3CDTF">2001-03-21T13:01:08Z</dcterms:created>
  <dcterms:modified xsi:type="dcterms:W3CDTF">2007-09-27T09:18:07Z</dcterms:modified>
  <cp:category/>
  <cp:version/>
  <cp:contentType/>
  <cp:contentStatus/>
</cp:coreProperties>
</file>