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Plan Dochodów" sheetId="1" r:id="rId1"/>
    <sheet name="Plan wydatków" sheetId="2" r:id="rId2"/>
    <sheet name="Dochody i Wydatki Zlecone" sheetId="3" r:id="rId3"/>
  </sheets>
  <definedNames>
    <definedName name="_xlnm.Print_Area" localSheetId="0">'Plan Dochodów'!$A$1:$L$17</definedName>
    <definedName name="_xlnm.Print_Area" localSheetId="1">'Plan wydatków'!$A$1:$W$75</definedName>
  </definedNames>
  <calcPr fullCalcOnLoad="1"/>
</workbook>
</file>

<file path=xl/sharedStrings.xml><?xml version="1.0" encoding="utf-8"?>
<sst xmlns="http://schemas.openxmlformats.org/spreadsheetml/2006/main" count="273" uniqueCount="116">
  <si>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</si>
  <si>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</si>
  <si>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</si>
  <si>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</si>
  <si>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</si>
  <si>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</si>
  <si>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</si>
  <si>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</si>
  <si>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</si>
  <si>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</si>
  <si>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</si>
  <si>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</si>
  <si>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</si>
  <si>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</si>
  <si>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</si>
  <si>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</si>
  <si>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</si>
  <si>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</si>
  <si>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</si>
  <si>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</si>
  <si>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</si>
  <si>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</si>
  <si>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</si>
  <si>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</si>
  <si>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</si>
  <si>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</si>
  <si>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</si>
  <si>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</si>
  <si>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</si>
  <si>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</si>
  <si>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</si>
  <si>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</si>
  <si>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</si>
  <si>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</si>
  <si>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</si>
  <si>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</si>
  <si>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</si>
  <si>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</si>
  <si>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</si>
  <si>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</si>
  <si>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</si>
  <si>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</si>
  <si>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</si>
  <si>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</si>
  <si>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</si>
  <si>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</si>
  <si>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</si>
  <si>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</si>
  <si>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</si>
  <si>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</si>
  <si>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</si>
  <si>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</si>
  <si>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</si>
  <si>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</si>
  <si>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</si>
  <si>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</si>
  <si>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</si>
  <si>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</si>
  <si>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</si>
  <si>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</si>
  <si>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</si>
  <si>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</si>
  <si>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</si>
  <si>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</si>
  <si>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Dotacje celowe otrzymane z budżetu państwa na realizację zadań bieżących z zakresu administracji rządowej oraz innych zadań zleconych gminie ustawami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</si>
  <si>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</si>
  <si>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</si>
  <si>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</si>
  <si>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</si>
  <si>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</si>
  <si>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</si>
  <si>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</si>
  <si>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</si>
  <si>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</si>
  <si>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</si>
  <si>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</si>
  <si>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</si>
  <si>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</si>
  <si>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</si>
  <si>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</si>
  <si>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Pozostała działalność</t>
  </si>
  <si>
    <t>010</t>
  </si>
  <si>
    <t>Rolnictwo i łowiectwo</t>
  </si>
  <si>
    <t>01095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</si>
  <si>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</si>
  <si>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</si>
  <si>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</si>
  <si>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</si>
  <si>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</si>
  <si>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</si>
  <si>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</si>
  <si>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</si>
  <si>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80110</t>
  </si>
  <si>
    <t>Gimnazja</t>
  </si>
  <si>
    <t>85295</t>
  </si>
  <si>
    <t>85219</t>
  </si>
  <si>
    <t>Ośrodki pomocy społecznej</t>
  </si>
  <si>
    <t xml:space="preserve">                                                                       Zał Nr 2 do Zarządzenia Nr  70/2012 Wójta Gminy Jaktorów</t>
  </si>
  <si>
    <t xml:space="preserve">                                                                                                                                                      z dnia 10 października  2012r  zmieniającego uchwałę budżetową na rok 2012</t>
  </si>
  <si>
    <t>Zał  Nr 1 do Zarządzenia Nr 70/2012  Wójta Gminy Jaktorów z dnia 10 października 2012r</t>
  </si>
  <si>
    <t>Zał nr 3 do Zarządzenia Nr 70/2012 Wójta Gminy Jaktorów</t>
  </si>
  <si>
    <t>z dnia  10 października 2012r  zmieniającego uchwałę budżetową na rok 2012</t>
  </si>
  <si>
    <t>31 243,00</t>
  </si>
  <si>
    <t>754</t>
  </si>
  <si>
    <t>75412</t>
  </si>
  <si>
    <t>Ochotnicze straże pożarne</t>
  </si>
  <si>
    <t>80104</t>
  </si>
  <si>
    <t>Przedszkola</t>
  </si>
  <si>
    <t>85212</t>
  </si>
  <si>
    <t>Świadczenia rodzinne, świadczenia z funduszu alimentacyjnego oraz składki na ubezpieczenie emerytalne i rentowe z ubezpieczenia społecznego</t>
  </si>
  <si>
    <t>900</t>
  </si>
  <si>
    <t>Gospodarka komunalna i ochrona środowiska</t>
  </si>
  <si>
    <t>Gospodarka odpadami</t>
  </si>
  <si>
    <t>90002</t>
  </si>
  <si>
    <r>
      <t xml:space="preserve">W planie dochodów  Gminy wprowadza się następujące zmiany:  
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- zwiększa się plan dochodów o kwotę 31.243 zł z przeznaczeniem na wypłatę świadczeń z funduszu alimentacyjnego na podstawie pisma Nr FIN-I.3111.143.2012.852 Mazowieckiego Urzędu Wojewódzkiego w  Warszawie - Wydział Finansów.
</t>
    </r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</si>
  <si>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754 - Bezpieczeństwo publiczne i ochrona przeciwpożarowa</t>
    </r>
    <r>
      <rPr>
        <sz val="11"/>
        <rFont val="Arial CE"/>
        <family val="0"/>
      </rPr>
      <t xml:space="preserve"> - pomiędzy paragrafami przenosi się kwotę 6.500 zł na dofinansowanie zakupu paliwa, koszty szkolenia i składkę ubezpieczeniową,
2) </t>
    </r>
    <r>
      <rPr>
        <u val="single"/>
        <sz val="11"/>
        <rFont val="Arial CE"/>
        <family val="0"/>
      </rPr>
      <t>Z działu 758 -  Różne rozliczenia</t>
    </r>
    <r>
      <rPr>
        <sz val="11"/>
        <rFont val="Arial CE"/>
        <family val="0"/>
      </rPr>
      <t>,</t>
    </r>
    <r>
      <rPr>
        <b/>
        <sz val="11"/>
        <rFont val="Arial CE"/>
        <family val="0"/>
      </rPr>
      <t xml:space="preserve"> z rezerwy ogólnej</t>
    </r>
    <r>
      <rPr>
        <sz val="11"/>
        <rFont val="Arial CE"/>
        <family val="0"/>
      </rPr>
      <t xml:space="preserve"> przenosi się kwotę 2.000 zł do działu </t>
    </r>
    <r>
      <rPr>
        <u val="single"/>
        <sz val="11"/>
        <rFont val="Arial CE"/>
        <family val="0"/>
      </rPr>
      <t>900-Gospodarka komunalna i ochrona środowiska</t>
    </r>
    <r>
      <rPr>
        <sz val="11"/>
        <rFont val="Arial CE"/>
        <family val="0"/>
      </rPr>
      <t xml:space="preserve">, celem dofinansowania wydatków związanych z ochroną środowiska,
2) </t>
    </r>
    <r>
      <rPr>
        <u val="single"/>
        <sz val="11"/>
        <rFont val="Arial CE"/>
        <family val="0"/>
      </rPr>
      <t>Dział 801 - Oświata i wychowanie</t>
    </r>
    <r>
      <rPr>
        <sz val="11"/>
        <rFont val="Arial CE"/>
        <family val="0"/>
      </rPr>
      <t xml:space="preserve"> - pomiędzy rozdziałami i paragrafami przenosi się kwotę 3.695 zł celem zabezpieczenia środków na wydatki bieżące Zespołu Szkolno-Przedszkolnego w Jaktorowie (zabawki do przedszkola, badania profilaktyczne pracowników, pomoce naukowe). Ponadto zabezpiecza się kwotę 3.590 zł na nagrodę samorządową dla nauczyciela zatrudnionego w Zespole Szkół Publicznych w Międzyborowie,
3) </t>
    </r>
    <r>
      <rPr>
        <u val="single"/>
        <sz val="11"/>
        <rFont val="Arial CE"/>
        <family val="0"/>
      </rPr>
      <t>Dział 852  -  Pomoc społeczna</t>
    </r>
    <r>
      <rPr>
        <sz val="11"/>
        <rFont val="Arial CE"/>
        <family val="0"/>
      </rPr>
      <t xml:space="preserve"> - zwiększa się plan wydatków o kwotę 31.243 zł z przeznaczeniem na wypłatę świadczeń z funduszu alimentacyjnego na podstawie pisma Nr FIN-I.3111.143.2012.852 Mazowieckiego Urzędu Wojewódzkiego w  Warszawie - Wydział Finansów. Ponadto przenosi się kwotę 11.000 zł na pokrycie wydatków, związanych z bieżącą działalnością Gminnego Ośrodka Pomocy Społecznej (opłaty bankowe i pocztowe, koszty szkoleń).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</si>
</sst>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center"/>
    </xf>
    <xf numFmtId="4" fontId="17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right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0" fillId="34" borderId="0" xfId="0" applyNumberFormat="1" applyFont="1" applyFill="1" applyBorder="1" applyAlignment="1" applyProtection="1">
      <alignment horizontal="left"/>
      <protection locked="0"/>
    </xf>
    <xf numFmtId="4" fontId="8" fillId="35" borderId="10" xfId="0" applyNumberFormat="1" applyFont="1" applyFill="1" applyBorder="1" applyAlignment="1" applyProtection="1">
      <alignment vertical="center" wrapText="1"/>
      <protection locked="0"/>
    </xf>
    <xf numFmtId="0" fontId="10" fillId="35" borderId="0" xfId="0" applyNumberFormat="1" applyFont="1" applyFill="1" applyBorder="1" applyAlignment="1" applyProtection="1">
      <alignment horizontal="left"/>
      <protection locked="0"/>
    </xf>
    <xf numFmtId="4" fontId="16" fillId="35" borderId="10" xfId="0" applyNumberFormat="1" applyFont="1" applyFill="1" applyBorder="1" applyAlignment="1">
      <alignment vertical="center"/>
    </xf>
    <xf numFmtId="4" fontId="15" fillId="35" borderId="1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horizontal="center" vertical="center"/>
    </xf>
    <xf numFmtId="4" fontId="0" fillId="35" borderId="14" xfId="0" applyNumberFormat="1" applyFont="1" applyFill="1" applyBorder="1" applyAlignment="1">
      <alignment vertical="center"/>
    </xf>
    <xf numFmtId="4" fontId="2" fillId="35" borderId="14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49" fontId="0" fillId="35" borderId="10" xfId="0" applyNumberFormat="1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center" vertical="center"/>
    </xf>
    <xf numFmtId="4" fontId="16" fillId="35" borderId="14" xfId="0" applyNumberFormat="1" applyFont="1" applyFill="1" applyBorder="1" applyAlignment="1">
      <alignment vertical="center"/>
    </xf>
    <xf numFmtId="0" fontId="15" fillId="35" borderId="14" xfId="0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0" applyNumberFormat="1" applyFont="1" applyFill="1" applyBorder="1" applyAlignment="1" applyProtection="1">
      <alignment horizontal="center"/>
      <protection locked="0"/>
    </xf>
    <xf numFmtId="4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4" fontId="7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35" borderId="0" xfId="0" applyFont="1" applyFill="1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49" fontId="8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10" xfId="0" applyFont="1" applyFill="1" applyBorder="1" applyAlignment="1">
      <alignment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22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23" xfId="0" applyNumberFormat="1" applyFont="1" applyFill="1" applyBorder="1" applyAlignment="1" applyProtection="1">
      <alignment horizontal="left"/>
      <protection locked="0"/>
    </xf>
    <xf numFmtId="4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5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 vertical="center"/>
    </xf>
    <xf numFmtId="4" fontId="8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24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2.7109375" style="0" customWidth="1"/>
    <col min="4" max="4" width="10.8515625" style="0" customWidth="1"/>
    <col min="5" max="5" width="10.57421875" style="0" customWidth="1"/>
    <col min="6" max="6" width="12.8515625" style="0" customWidth="1"/>
    <col min="7" max="7" width="12.7109375" style="0" customWidth="1"/>
    <col min="8" max="8" width="12.00390625" style="0" customWidth="1"/>
    <col min="9" max="9" width="10.140625" style="0" customWidth="1"/>
    <col min="10" max="10" width="11.8515625" style="0" customWidth="1"/>
    <col min="11" max="11" width="10.140625" style="0" customWidth="1"/>
    <col min="12" max="12" width="12.00390625" style="0" customWidth="1"/>
  </cols>
  <sheetData>
    <row r="1" spans="2:12" ht="16.5" customHeight="1">
      <c r="B1" s="7"/>
      <c r="C1" s="7"/>
      <c r="D1" s="7"/>
      <c r="E1" s="7"/>
      <c r="F1" s="98" t="s">
        <v>99</v>
      </c>
      <c r="G1" s="98"/>
      <c r="H1" s="98"/>
      <c r="I1" s="98"/>
      <c r="J1" s="98"/>
      <c r="K1" s="98"/>
      <c r="L1" s="98"/>
    </row>
    <row r="2" spans="2:12" ht="18" customHeight="1">
      <c r="B2" s="7"/>
      <c r="C2" s="7"/>
      <c r="D2" s="7"/>
      <c r="E2" s="7"/>
      <c r="F2" s="7"/>
      <c r="G2" s="98" t="s">
        <v>61</v>
      </c>
      <c r="H2" s="98"/>
      <c r="I2" s="98"/>
      <c r="J2" s="98"/>
      <c r="K2" s="98"/>
      <c r="L2" s="98"/>
    </row>
    <row r="3" spans="2:6" s="8" customFormat="1" ht="17.25" customHeight="1">
      <c r="B3" s="90" t="s">
        <v>47</v>
      </c>
      <c r="C3" s="90"/>
      <c r="D3" s="90"/>
      <c r="E3" s="9"/>
      <c r="F3" s="10"/>
    </row>
    <row r="4" spans="1:12" s="12" customFormat="1" ht="13.5" customHeight="1">
      <c r="A4" s="91" t="s">
        <v>0</v>
      </c>
      <c r="B4" s="91" t="s">
        <v>48</v>
      </c>
      <c r="C4" s="91" t="s">
        <v>49</v>
      </c>
      <c r="D4" s="91"/>
      <c r="E4" s="91"/>
      <c r="F4" s="91"/>
      <c r="G4" s="91" t="s">
        <v>50</v>
      </c>
      <c r="H4" s="91"/>
      <c r="I4" s="91"/>
      <c r="J4" s="91"/>
      <c r="K4" s="91"/>
      <c r="L4" s="91"/>
    </row>
    <row r="5" spans="1:12" s="12" customFormat="1" ht="13.5" customHeight="1">
      <c r="A5" s="91"/>
      <c r="B5" s="91"/>
      <c r="C5" s="91"/>
      <c r="D5" s="91"/>
      <c r="E5" s="91"/>
      <c r="F5" s="91"/>
      <c r="G5" s="91" t="s">
        <v>51</v>
      </c>
      <c r="H5" s="91" t="s">
        <v>2</v>
      </c>
      <c r="I5" s="91"/>
      <c r="J5" s="91" t="s">
        <v>52</v>
      </c>
      <c r="K5" s="91" t="s">
        <v>2</v>
      </c>
      <c r="L5" s="91"/>
    </row>
    <row r="6" spans="1:12" s="12" customFormat="1" ht="123.75" customHeight="1">
      <c r="A6" s="91"/>
      <c r="B6" s="91"/>
      <c r="C6" s="91"/>
      <c r="D6" s="91"/>
      <c r="E6" s="91"/>
      <c r="F6" s="91"/>
      <c r="G6" s="91"/>
      <c r="H6" s="11" t="s">
        <v>1</v>
      </c>
      <c r="I6" s="13" t="s">
        <v>53</v>
      </c>
      <c r="J6" s="91"/>
      <c r="K6" s="11" t="s">
        <v>1</v>
      </c>
      <c r="L6" s="13" t="s">
        <v>54</v>
      </c>
    </row>
    <row r="7" spans="1:12" s="12" customFormat="1" ht="18.75" customHeight="1">
      <c r="A7" s="11"/>
      <c r="B7" s="14"/>
      <c r="C7" s="15" t="s">
        <v>55</v>
      </c>
      <c r="D7" s="16" t="s">
        <v>56</v>
      </c>
      <c r="E7" s="16" t="s">
        <v>57</v>
      </c>
      <c r="F7" s="15" t="s">
        <v>58</v>
      </c>
      <c r="G7" s="17"/>
      <c r="H7" s="11"/>
      <c r="I7" s="13"/>
      <c r="J7" s="14"/>
      <c r="K7" s="18"/>
      <c r="L7" s="13"/>
    </row>
    <row r="8" spans="1:12" s="20" customFormat="1" ht="14.25" customHeight="1">
      <c r="A8" s="19">
        <v>1</v>
      </c>
      <c r="B8" s="19">
        <v>2</v>
      </c>
      <c r="C8" s="94">
        <v>3</v>
      </c>
      <c r="D8" s="95"/>
      <c r="E8" s="95"/>
      <c r="F8" s="96"/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</row>
    <row r="9" spans="1:12" s="20" customFormat="1" ht="22.5" customHeight="1">
      <c r="A9" s="57" t="s">
        <v>62</v>
      </c>
      <c r="B9" s="58" t="s">
        <v>63</v>
      </c>
      <c r="C9" s="68">
        <v>3279545</v>
      </c>
      <c r="D9" s="69"/>
      <c r="E9" s="69">
        <f>E10</f>
        <v>31243</v>
      </c>
      <c r="F9" s="69">
        <f>C9-D9+E9</f>
        <v>3310788</v>
      </c>
      <c r="G9" s="68">
        <f>F9</f>
        <v>3310788</v>
      </c>
      <c r="H9" s="68">
        <v>3285288</v>
      </c>
      <c r="I9" s="70"/>
      <c r="J9" s="68"/>
      <c r="K9" s="70"/>
      <c r="L9" s="70"/>
    </row>
    <row r="10" spans="1:12" s="20" customFormat="1" ht="78" customHeight="1">
      <c r="A10" s="57"/>
      <c r="B10" s="59" t="s">
        <v>64</v>
      </c>
      <c r="C10" s="71">
        <v>2817500</v>
      </c>
      <c r="D10" s="72"/>
      <c r="E10" s="72">
        <v>31243</v>
      </c>
      <c r="F10" s="73">
        <f>C10-D10+E10</f>
        <v>2848743</v>
      </c>
      <c r="G10" s="74" t="s">
        <v>102</v>
      </c>
      <c r="H10" s="74" t="s">
        <v>102</v>
      </c>
      <c r="I10" s="75"/>
      <c r="J10" s="76"/>
      <c r="K10" s="77"/>
      <c r="L10" s="70"/>
    </row>
    <row r="11" spans="1:12" s="21" customFormat="1" ht="25.5" customHeight="1">
      <c r="A11" s="56"/>
      <c r="B11" s="55" t="s">
        <v>59</v>
      </c>
      <c r="C11" s="78">
        <v>41032823.46</v>
      </c>
      <c r="D11" s="68"/>
      <c r="E11" s="68">
        <f>E9</f>
        <v>31243</v>
      </c>
      <c r="F11" s="68">
        <f>C11-D11+E11</f>
        <v>41064066.46</v>
      </c>
      <c r="G11" s="79">
        <f>F11-J11</f>
        <v>35299219.24</v>
      </c>
      <c r="H11" s="79">
        <v>3461429.98</v>
      </c>
      <c r="I11" s="79">
        <v>201070.05</v>
      </c>
      <c r="J11" s="68">
        <v>5764847.22</v>
      </c>
      <c r="K11" s="68">
        <v>956675</v>
      </c>
      <c r="L11" s="68">
        <v>3622619.22</v>
      </c>
    </row>
    <row r="12" spans="2:6" ht="14.25" customHeight="1">
      <c r="B12" s="22"/>
      <c r="C12" s="22"/>
      <c r="D12" s="22"/>
      <c r="E12" s="22"/>
      <c r="F12" s="22"/>
    </row>
    <row r="13" spans="2:6" ht="17.25" customHeight="1">
      <c r="B13" s="22" t="s">
        <v>60</v>
      </c>
      <c r="C13" s="22"/>
      <c r="D13" s="22"/>
      <c r="E13" s="22"/>
      <c r="F13" s="22"/>
    </row>
    <row r="14" spans="1:12" ht="52.5" customHeight="1">
      <c r="A14" s="97" t="s">
        <v>114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2:12" ht="19.5" customHeight="1">
      <c r="B15" s="22"/>
      <c r="C15" s="22"/>
      <c r="D15" s="22"/>
      <c r="E15" s="22"/>
      <c r="F15" s="22"/>
      <c r="I15" s="92" t="s">
        <v>4</v>
      </c>
      <c r="J15" s="93"/>
      <c r="K15" s="93"/>
      <c r="L15" s="93"/>
    </row>
    <row r="16" spans="2:6" ht="12.75">
      <c r="B16" s="22"/>
      <c r="C16" s="22"/>
      <c r="D16" s="22"/>
      <c r="E16" s="22"/>
      <c r="F16" s="22"/>
    </row>
    <row r="17" spans="2:12" ht="20.25" customHeight="1">
      <c r="B17" s="22"/>
      <c r="C17" s="22"/>
      <c r="D17" s="22"/>
      <c r="E17" s="22"/>
      <c r="F17" s="22"/>
      <c r="I17" s="92" t="s">
        <v>5</v>
      </c>
      <c r="J17" s="93"/>
      <c r="K17" s="93"/>
      <c r="L17" s="93"/>
    </row>
    <row r="18" spans="2:6" ht="12.75">
      <c r="B18" s="22"/>
      <c r="C18" s="22"/>
      <c r="D18" s="22"/>
      <c r="E18" s="22"/>
      <c r="F18" s="22"/>
    </row>
    <row r="19" spans="2:6" ht="12.75">
      <c r="B19" s="22"/>
      <c r="C19" s="22"/>
      <c r="D19" s="22"/>
      <c r="E19" s="22"/>
      <c r="F19" s="22"/>
    </row>
    <row r="20" spans="2:6" ht="12.75">
      <c r="B20" s="22"/>
      <c r="C20" s="22"/>
      <c r="D20" s="22"/>
      <c r="E20" s="22"/>
      <c r="F20" s="22"/>
    </row>
    <row r="21" spans="2:6" ht="12.75">
      <c r="B21" s="22"/>
      <c r="C21" s="22"/>
      <c r="D21" s="22"/>
      <c r="E21" s="22"/>
      <c r="F21" s="22"/>
    </row>
    <row r="22" spans="2:6" ht="12.75">
      <c r="B22" s="22"/>
      <c r="C22" s="22"/>
      <c r="D22" s="22"/>
      <c r="E22" s="22"/>
      <c r="F22" s="22"/>
    </row>
    <row r="23" spans="2:6" ht="12.75">
      <c r="B23" s="22"/>
      <c r="C23" s="22"/>
      <c r="D23" s="22"/>
      <c r="E23" s="22"/>
      <c r="F23" s="22"/>
    </row>
    <row r="24" spans="2:6" ht="12.75">
      <c r="B24" s="22"/>
      <c r="C24" s="22"/>
      <c r="D24" s="22"/>
      <c r="E24" s="22"/>
      <c r="F24" s="22"/>
    </row>
    <row r="25" spans="2:6" ht="12.75">
      <c r="B25" s="22"/>
      <c r="C25" s="22"/>
      <c r="D25" s="22"/>
      <c r="E25" s="22"/>
      <c r="F25" s="22"/>
    </row>
    <row r="26" spans="2:6" ht="12.75">
      <c r="B26" s="22"/>
      <c r="C26" s="22"/>
      <c r="D26" s="22"/>
      <c r="E26" s="22"/>
      <c r="F26" s="22"/>
    </row>
    <row r="27" spans="2:6" ht="12.75">
      <c r="B27" s="22"/>
      <c r="C27" s="22"/>
      <c r="D27" s="22"/>
      <c r="E27" s="22"/>
      <c r="F27" s="22"/>
    </row>
    <row r="28" spans="2:6" ht="12.75">
      <c r="B28" s="22"/>
      <c r="C28" s="22"/>
      <c r="D28" s="22"/>
      <c r="E28" s="22"/>
      <c r="F28" s="22"/>
    </row>
    <row r="29" spans="2:6" ht="12.75">
      <c r="B29" s="22"/>
      <c r="C29" s="22"/>
      <c r="D29" s="22"/>
      <c r="E29" s="22"/>
      <c r="F29" s="22"/>
    </row>
    <row r="30" spans="2:6" ht="12.75">
      <c r="B30" s="22"/>
      <c r="C30" s="22"/>
      <c r="D30" s="22"/>
      <c r="E30" s="22"/>
      <c r="F30" s="22"/>
    </row>
    <row r="31" spans="2:6" ht="12.75">
      <c r="B31" s="22"/>
      <c r="C31" s="22"/>
      <c r="D31" s="22"/>
      <c r="E31" s="22"/>
      <c r="F31" s="22"/>
    </row>
    <row r="32" spans="2:6" ht="12.75">
      <c r="B32" s="22"/>
      <c r="C32" s="22"/>
      <c r="D32" s="22"/>
      <c r="E32" s="22"/>
      <c r="F32" s="22"/>
    </row>
    <row r="33" spans="2:6" ht="12.75">
      <c r="B33" s="22"/>
      <c r="C33" s="22"/>
      <c r="D33" s="22"/>
      <c r="E33" s="22"/>
      <c r="F33" s="22"/>
    </row>
    <row r="34" spans="2:6" ht="12.75">
      <c r="B34" s="22"/>
      <c r="C34" s="22"/>
      <c r="D34" s="22"/>
      <c r="E34" s="22"/>
      <c r="F34" s="22"/>
    </row>
    <row r="35" spans="2:6" ht="12.75">
      <c r="B35" s="22"/>
      <c r="C35" s="22"/>
      <c r="D35" s="22"/>
      <c r="E35" s="22"/>
      <c r="F35" s="22"/>
    </row>
    <row r="36" spans="2:6" ht="12.75">
      <c r="B36" s="22"/>
      <c r="C36" s="22"/>
      <c r="D36" s="22"/>
      <c r="E36" s="22"/>
      <c r="F36" s="22"/>
    </row>
    <row r="37" spans="2:6" ht="12.75">
      <c r="B37" s="22"/>
      <c r="C37" s="22"/>
      <c r="D37" s="22"/>
      <c r="E37" s="22"/>
      <c r="F37" s="22"/>
    </row>
    <row r="38" spans="2:6" ht="12.75">
      <c r="B38" s="22"/>
      <c r="C38" s="22"/>
      <c r="D38" s="22"/>
      <c r="E38" s="22"/>
      <c r="F38" s="22"/>
    </row>
    <row r="39" spans="2:6" ht="12.75">
      <c r="B39" s="22"/>
      <c r="C39" s="22"/>
      <c r="D39" s="22"/>
      <c r="E39" s="22"/>
      <c r="F39" s="22"/>
    </row>
    <row r="40" spans="2:6" ht="12.75">
      <c r="B40" s="22"/>
      <c r="C40" s="22"/>
      <c r="D40" s="22"/>
      <c r="E40" s="22"/>
      <c r="F40" s="22"/>
    </row>
    <row r="41" spans="2:6" ht="12.75">
      <c r="B41" s="22"/>
      <c r="C41" s="22"/>
      <c r="D41" s="22"/>
      <c r="E41" s="22"/>
      <c r="F41" s="22"/>
    </row>
  </sheetData>
  <sheetProtection/>
  <mergeCells count="15">
    <mergeCell ref="F1:L1"/>
    <mergeCell ref="G2:L2"/>
    <mergeCell ref="G4:L4"/>
    <mergeCell ref="G5:G6"/>
    <mergeCell ref="H5:I5"/>
    <mergeCell ref="J5:J6"/>
    <mergeCell ref="K5:L5"/>
    <mergeCell ref="B3:D3"/>
    <mergeCell ref="A4:A6"/>
    <mergeCell ref="B4:B6"/>
    <mergeCell ref="C4:F6"/>
    <mergeCell ref="I15:L15"/>
    <mergeCell ref="I17:L17"/>
    <mergeCell ref="C8:F8"/>
    <mergeCell ref="A14:L14"/>
  </mergeCells>
  <printOptions/>
  <pageMargins left="0.15748031496062992" right="0.15748031496062992" top="0.4724409448818898" bottom="0.59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="112" zoomScaleNormal="112" zoomScalePageLayoutView="0" workbookViewId="0" topLeftCell="A61">
      <selection activeCell="J5" sqref="J5:J9"/>
    </sheetView>
  </sheetViews>
  <sheetFormatPr defaultColWidth="9.140625" defaultRowHeight="12.75"/>
  <cols>
    <col min="1" max="1" width="1.28515625" style="2" customWidth="1"/>
    <col min="2" max="2" width="2.28125" style="2" customWidth="1"/>
    <col min="3" max="3" width="1.7109375" style="2" customWidth="1"/>
    <col min="4" max="4" width="6.00390625" style="2" customWidth="1"/>
    <col min="5" max="5" width="4.8515625" style="2" customWidth="1"/>
    <col min="6" max="6" width="10.57421875" style="2" customWidth="1"/>
    <col min="7" max="7" width="11.140625" style="2" customWidth="1"/>
    <col min="8" max="8" width="7.140625" style="2" customWidth="1"/>
    <col min="9" max="9" width="4.57421875" style="2" customWidth="1"/>
    <col min="10" max="11" width="12.57421875" style="2" customWidth="1"/>
    <col min="12" max="12" width="11.8515625" style="2" customWidth="1"/>
    <col min="13" max="13" width="12.140625" style="2" customWidth="1"/>
    <col min="14" max="14" width="10.57421875" style="2" customWidth="1"/>
    <col min="15" max="15" width="10.8515625" style="2" customWidth="1"/>
    <col min="16" max="16" width="10.00390625" style="2" bestFit="1" customWidth="1"/>
    <col min="17" max="17" width="5.57421875" style="2" customWidth="1"/>
    <col min="18" max="18" width="11.140625" style="2" customWidth="1"/>
    <col min="19" max="19" width="12.140625" style="2" customWidth="1"/>
    <col min="20" max="20" width="11.140625" style="2" customWidth="1"/>
    <col min="21" max="21" width="10.421875" style="2" customWidth="1"/>
    <col min="22" max="22" width="5.00390625" style="2" customWidth="1"/>
    <col min="23" max="23" width="11.140625" style="2" customWidth="1"/>
    <col min="24" max="16384" width="9.140625" style="2" customWidth="1"/>
  </cols>
  <sheetData>
    <row r="1" spans="1:23" s="1" customFormat="1" ht="15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5" customHeight="1">
      <c r="A2" s="60"/>
      <c r="B2" s="117" t="s">
        <v>98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19.5" customHeight="1">
      <c r="A3" s="118"/>
      <c r="B3" s="118"/>
      <c r="C3" s="119" t="s">
        <v>6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2:23" ht="10.5" customHeight="1">
      <c r="B4" s="115" t="s">
        <v>0</v>
      </c>
      <c r="C4" s="115"/>
      <c r="D4" s="115" t="s">
        <v>3</v>
      </c>
      <c r="E4" s="115" t="s">
        <v>46</v>
      </c>
      <c r="F4" s="115"/>
      <c r="G4" s="115"/>
      <c r="H4" s="115" t="s">
        <v>7</v>
      </c>
      <c r="I4" s="113"/>
      <c r="J4" s="115" t="s">
        <v>8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2:23" ht="9.75" customHeight="1">
      <c r="B5" s="115"/>
      <c r="C5" s="115"/>
      <c r="D5" s="115"/>
      <c r="E5" s="115"/>
      <c r="F5" s="115"/>
      <c r="G5" s="115"/>
      <c r="H5" s="113"/>
      <c r="I5" s="113"/>
      <c r="J5" s="115" t="s">
        <v>9</v>
      </c>
      <c r="K5" s="115" t="s">
        <v>10</v>
      </c>
      <c r="L5" s="115"/>
      <c r="M5" s="115"/>
      <c r="N5" s="115"/>
      <c r="O5" s="115"/>
      <c r="P5" s="115"/>
      <c r="Q5" s="115"/>
      <c r="R5" s="115"/>
      <c r="S5" s="115" t="s">
        <v>11</v>
      </c>
      <c r="T5" s="115" t="s">
        <v>10</v>
      </c>
      <c r="U5" s="115"/>
      <c r="V5" s="115"/>
      <c r="W5" s="115"/>
    </row>
    <row r="6" spans="2:23" ht="6" customHeight="1">
      <c r="B6" s="115"/>
      <c r="C6" s="115"/>
      <c r="D6" s="115"/>
      <c r="E6" s="115"/>
      <c r="F6" s="115"/>
      <c r="G6" s="115"/>
      <c r="H6" s="113"/>
      <c r="I6" s="113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 t="s">
        <v>12</v>
      </c>
      <c r="U6" s="115" t="s">
        <v>2</v>
      </c>
      <c r="V6" s="115" t="s">
        <v>13</v>
      </c>
      <c r="W6" s="115" t="s">
        <v>1</v>
      </c>
    </row>
    <row r="7" spans="2:23" ht="6" customHeight="1">
      <c r="B7" s="115"/>
      <c r="C7" s="115"/>
      <c r="D7" s="115"/>
      <c r="E7" s="115"/>
      <c r="F7" s="115"/>
      <c r="G7" s="115"/>
      <c r="H7" s="113"/>
      <c r="I7" s="113"/>
      <c r="J7" s="115"/>
      <c r="K7" s="115" t="s">
        <v>14</v>
      </c>
      <c r="L7" s="115" t="s">
        <v>10</v>
      </c>
      <c r="M7" s="115"/>
      <c r="N7" s="115" t="s">
        <v>15</v>
      </c>
      <c r="O7" s="115" t="s">
        <v>16</v>
      </c>
      <c r="P7" s="115" t="s">
        <v>17</v>
      </c>
      <c r="Q7" s="115" t="s">
        <v>18</v>
      </c>
      <c r="R7" s="115" t="s">
        <v>19</v>
      </c>
      <c r="S7" s="115"/>
      <c r="T7" s="115"/>
      <c r="U7" s="115"/>
      <c r="V7" s="115"/>
      <c r="W7" s="115"/>
    </row>
    <row r="8" spans="2:23" ht="11.25" customHeight="1">
      <c r="B8" s="115"/>
      <c r="C8" s="115"/>
      <c r="D8" s="115"/>
      <c r="E8" s="115"/>
      <c r="F8" s="115"/>
      <c r="G8" s="115"/>
      <c r="H8" s="113"/>
      <c r="I8" s="113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 t="s">
        <v>20</v>
      </c>
      <c r="V8" s="115"/>
      <c r="W8" s="115"/>
    </row>
    <row r="9" spans="2:23" ht="107.25" customHeight="1">
      <c r="B9" s="115"/>
      <c r="C9" s="115"/>
      <c r="D9" s="115"/>
      <c r="E9" s="115"/>
      <c r="F9" s="115"/>
      <c r="G9" s="115"/>
      <c r="H9" s="113"/>
      <c r="I9" s="113"/>
      <c r="J9" s="115"/>
      <c r="K9" s="115"/>
      <c r="L9" s="84" t="s">
        <v>21</v>
      </c>
      <c r="M9" s="84" t="s">
        <v>22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</row>
    <row r="10" spans="2:23" ht="12.75" customHeight="1">
      <c r="B10" s="115" t="s">
        <v>23</v>
      </c>
      <c r="C10" s="115"/>
      <c r="D10" s="84" t="s">
        <v>24</v>
      </c>
      <c r="E10" s="115" t="s">
        <v>25</v>
      </c>
      <c r="F10" s="115"/>
      <c r="G10" s="115"/>
      <c r="H10" s="115" t="s">
        <v>26</v>
      </c>
      <c r="I10" s="113"/>
      <c r="J10" s="84" t="s">
        <v>27</v>
      </c>
      <c r="K10" s="84" t="s">
        <v>28</v>
      </c>
      <c r="L10" s="84" t="s">
        <v>29</v>
      </c>
      <c r="M10" s="84" t="s">
        <v>30</v>
      </c>
      <c r="N10" s="84" t="s">
        <v>31</v>
      </c>
      <c r="O10" s="84" t="s">
        <v>32</v>
      </c>
      <c r="P10" s="84" t="s">
        <v>33</v>
      </c>
      <c r="Q10" s="84" t="s">
        <v>34</v>
      </c>
      <c r="R10" s="84" t="s">
        <v>35</v>
      </c>
      <c r="S10" s="84" t="s">
        <v>36</v>
      </c>
      <c r="T10" s="84" t="s">
        <v>37</v>
      </c>
      <c r="U10" s="84" t="s">
        <v>38</v>
      </c>
      <c r="V10" s="84" t="s">
        <v>39</v>
      </c>
      <c r="W10" s="85">
        <v>19</v>
      </c>
    </row>
    <row r="11" spans="2:24" s="24" customFormat="1" ht="15" customHeight="1">
      <c r="B11" s="111" t="s">
        <v>103</v>
      </c>
      <c r="C11" s="111"/>
      <c r="D11" s="111"/>
      <c r="E11" s="112" t="s">
        <v>75</v>
      </c>
      <c r="F11" s="112"/>
      <c r="G11" s="81" t="s">
        <v>40</v>
      </c>
      <c r="H11" s="104">
        <f>J11+S11</f>
        <v>721300</v>
      </c>
      <c r="I11" s="113"/>
      <c r="J11" s="80">
        <f>K11+N11+O11+P11+Q11+R11</f>
        <v>299800</v>
      </c>
      <c r="K11" s="80">
        <f>L11+M11</f>
        <v>235800</v>
      </c>
      <c r="L11" s="80">
        <v>66878</v>
      </c>
      <c r="M11" s="80">
        <v>168922</v>
      </c>
      <c r="N11" s="80">
        <v>57500</v>
      </c>
      <c r="O11" s="80">
        <v>6500</v>
      </c>
      <c r="P11" s="80" t="s">
        <v>41</v>
      </c>
      <c r="Q11" s="80" t="s">
        <v>41</v>
      </c>
      <c r="R11" s="80" t="s">
        <v>41</v>
      </c>
      <c r="S11" s="80">
        <v>421500</v>
      </c>
      <c r="T11" s="80">
        <v>404000</v>
      </c>
      <c r="U11" s="80">
        <v>0</v>
      </c>
      <c r="V11" s="80">
        <v>0</v>
      </c>
      <c r="W11" s="80">
        <v>17500</v>
      </c>
      <c r="X11" s="114"/>
    </row>
    <row r="12" spans="2:24" s="24" customFormat="1" ht="16.5" customHeight="1">
      <c r="B12" s="111"/>
      <c r="C12" s="111"/>
      <c r="D12" s="111"/>
      <c r="E12" s="112"/>
      <c r="F12" s="112"/>
      <c r="G12" s="81" t="s">
        <v>42</v>
      </c>
      <c r="H12" s="104">
        <f>J12+S12</f>
        <v>6500</v>
      </c>
      <c r="I12" s="113"/>
      <c r="J12" s="80">
        <f>K12+N12+O12+P12+Q12+R12</f>
        <v>6500</v>
      </c>
      <c r="K12" s="80">
        <f>L12+M12</f>
        <v>0</v>
      </c>
      <c r="L12" s="80">
        <v>0</v>
      </c>
      <c r="M12" s="80">
        <v>0</v>
      </c>
      <c r="N12" s="80" t="s">
        <v>41</v>
      </c>
      <c r="O12" s="80">
        <v>6500</v>
      </c>
      <c r="P12" s="80" t="s">
        <v>41</v>
      </c>
      <c r="Q12" s="80" t="s">
        <v>41</v>
      </c>
      <c r="R12" s="80" t="s">
        <v>41</v>
      </c>
      <c r="S12" s="80">
        <f>T12+V12+W12</f>
        <v>0</v>
      </c>
      <c r="T12" s="80">
        <v>0</v>
      </c>
      <c r="U12" s="80">
        <v>0</v>
      </c>
      <c r="V12" s="80" t="s">
        <v>41</v>
      </c>
      <c r="W12" s="80">
        <v>0</v>
      </c>
      <c r="X12" s="114"/>
    </row>
    <row r="13" spans="2:24" s="24" customFormat="1" ht="14.25" customHeight="1">
      <c r="B13" s="111"/>
      <c r="C13" s="111"/>
      <c r="D13" s="111"/>
      <c r="E13" s="112"/>
      <c r="F13" s="112"/>
      <c r="G13" s="81" t="s">
        <v>43</v>
      </c>
      <c r="H13" s="104">
        <f>J13+S13</f>
        <v>6500</v>
      </c>
      <c r="I13" s="113"/>
      <c r="J13" s="80">
        <f>K13+N13+O13+P13+Q13+R13</f>
        <v>6500</v>
      </c>
      <c r="K13" s="80">
        <f>L13+M13</f>
        <v>6500</v>
      </c>
      <c r="L13" s="80">
        <v>0</v>
      </c>
      <c r="M13" s="80">
        <v>6500</v>
      </c>
      <c r="N13" s="80" t="s">
        <v>41</v>
      </c>
      <c r="O13" s="80">
        <v>0</v>
      </c>
      <c r="P13" s="80" t="s">
        <v>41</v>
      </c>
      <c r="Q13" s="80" t="s">
        <v>41</v>
      </c>
      <c r="R13" s="80" t="s">
        <v>41</v>
      </c>
      <c r="S13" s="80">
        <f>T13+V13+W13</f>
        <v>0</v>
      </c>
      <c r="T13" s="80">
        <v>0</v>
      </c>
      <c r="U13" s="80">
        <v>0</v>
      </c>
      <c r="V13" s="80" t="s">
        <v>41</v>
      </c>
      <c r="W13" s="80">
        <v>0</v>
      </c>
      <c r="X13" s="114"/>
    </row>
    <row r="14" spans="2:23" s="24" customFormat="1" ht="15" customHeight="1">
      <c r="B14" s="111"/>
      <c r="C14" s="111"/>
      <c r="D14" s="111"/>
      <c r="E14" s="112"/>
      <c r="F14" s="112"/>
      <c r="G14" s="81" t="s">
        <v>44</v>
      </c>
      <c r="H14" s="104">
        <f>H11-H12+H13</f>
        <v>721300</v>
      </c>
      <c r="I14" s="113"/>
      <c r="J14" s="66">
        <f aca="true" t="shared" si="0" ref="J14:T14">J11-J12+J13</f>
        <v>299800</v>
      </c>
      <c r="K14" s="66">
        <f t="shared" si="0"/>
        <v>242300</v>
      </c>
      <c r="L14" s="80">
        <f t="shared" si="0"/>
        <v>66878</v>
      </c>
      <c r="M14" s="80">
        <f t="shared" si="0"/>
        <v>175422</v>
      </c>
      <c r="N14" s="80">
        <f t="shared" si="0"/>
        <v>57500</v>
      </c>
      <c r="O14" s="80">
        <f t="shared" si="0"/>
        <v>0</v>
      </c>
      <c r="P14" s="80">
        <f t="shared" si="0"/>
        <v>0</v>
      </c>
      <c r="Q14" s="80">
        <f t="shared" si="0"/>
        <v>0</v>
      </c>
      <c r="R14" s="80">
        <f t="shared" si="0"/>
        <v>0</v>
      </c>
      <c r="S14" s="66">
        <f t="shared" si="0"/>
        <v>421500</v>
      </c>
      <c r="T14" s="80">
        <f t="shared" si="0"/>
        <v>404000</v>
      </c>
      <c r="U14" s="80">
        <v>0</v>
      </c>
      <c r="V14" s="80">
        <v>0</v>
      </c>
      <c r="W14" s="80">
        <v>0</v>
      </c>
    </row>
    <row r="15" spans="2:23" s="24" customFormat="1" ht="17.25" customHeight="1">
      <c r="B15" s="105"/>
      <c r="C15" s="106"/>
      <c r="D15" s="99" t="s">
        <v>104</v>
      </c>
      <c r="E15" s="102" t="s">
        <v>105</v>
      </c>
      <c r="F15" s="102"/>
      <c r="G15" s="81" t="s">
        <v>40</v>
      </c>
      <c r="H15" s="103">
        <f>J15+S15</f>
        <v>328000</v>
      </c>
      <c r="I15" s="103"/>
      <c r="J15" s="82">
        <f>K15+N15+O15+P15+Q15+R15</f>
        <v>134000</v>
      </c>
      <c r="K15" s="82">
        <f>L15+M15</f>
        <v>127500</v>
      </c>
      <c r="L15" s="82">
        <v>9450</v>
      </c>
      <c r="M15" s="82">
        <v>118050</v>
      </c>
      <c r="N15" s="82" t="s">
        <v>41</v>
      </c>
      <c r="O15" s="82">
        <v>6500</v>
      </c>
      <c r="P15" s="80">
        <v>0</v>
      </c>
      <c r="Q15" s="80">
        <v>0</v>
      </c>
      <c r="R15" s="80">
        <v>0</v>
      </c>
      <c r="S15" s="80">
        <v>194000</v>
      </c>
      <c r="T15" s="80">
        <v>194000</v>
      </c>
      <c r="U15" s="80">
        <v>0</v>
      </c>
      <c r="V15" s="80">
        <v>0</v>
      </c>
      <c r="W15" s="80">
        <v>0</v>
      </c>
    </row>
    <row r="16" spans="2:23" s="24" customFormat="1" ht="15.75" customHeight="1">
      <c r="B16" s="107"/>
      <c r="C16" s="108"/>
      <c r="D16" s="100"/>
      <c r="E16" s="102"/>
      <c r="F16" s="102"/>
      <c r="G16" s="81" t="s">
        <v>42</v>
      </c>
      <c r="H16" s="104">
        <f>J16+S16</f>
        <v>6500</v>
      </c>
      <c r="I16" s="104"/>
      <c r="J16" s="80">
        <f>K16+N16+O16+P16+Q16+R16</f>
        <v>6500</v>
      </c>
      <c r="K16" s="80">
        <f>L16+M16</f>
        <v>0</v>
      </c>
      <c r="L16" s="80">
        <v>0</v>
      </c>
      <c r="M16" s="80">
        <v>0</v>
      </c>
      <c r="N16" s="80">
        <v>0</v>
      </c>
      <c r="O16" s="80">
        <v>6500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</row>
    <row r="17" spans="2:23" s="24" customFormat="1" ht="15.75" customHeight="1">
      <c r="B17" s="107"/>
      <c r="C17" s="108"/>
      <c r="D17" s="100"/>
      <c r="E17" s="102"/>
      <c r="F17" s="102"/>
      <c r="G17" s="81" t="s">
        <v>43</v>
      </c>
      <c r="H17" s="104">
        <f>J17+S17</f>
        <v>6500</v>
      </c>
      <c r="I17" s="104"/>
      <c r="J17" s="80">
        <f>K17+N17+O17+P17+Q17+R17</f>
        <v>6500</v>
      </c>
      <c r="K17" s="80">
        <f>L17+M17</f>
        <v>6500</v>
      </c>
      <c r="L17" s="80">
        <v>0</v>
      </c>
      <c r="M17" s="80">
        <v>6500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</row>
    <row r="18" spans="2:23" s="24" customFormat="1" ht="16.5" customHeight="1">
      <c r="B18" s="109"/>
      <c r="C18" s="110"/>
      <c r="D18" s="101"/>
      <c r="E18" s="102"/>
      <c r="F18" s="102"/>
      <c r="G18" s="81" t="s">
        <v>44</v>
      </c>
      <c r="H18" s="104">
        <f>H15-H16+H17</f>
        <v>328000</v>
      </c>
      <c r="I18" s="104"/>
      <c r="J18" s="80">
        <f aca="true" t="shared" si="1" ref="J18:O18">J15-J16+J17</f>
        <v>134000</v>
      </c>
      <c r="K18" s="80">
        <f t="shared" si="1"/>
        <v>134000</v>
      </c>
      <c r="L18" s="80">
        <f t="shared" si="1"/>
        <v>9450</v>
      </c>
      <c r="M18" s="80">
        <f t="shared" si="1"/>
        <v>124550</v>
      </c>
      <c r="N18" s="80">
        <f t="shared" si="1"/>
        <v>0</v>
      </c>
      <c r="O18" s="80">
        <f t="shared" si="1"/>
        <v>0</v>
      </c>
      <c r="P18" s="80">
        <v>0</v>
      </c>
      <c r="Q18" s="80">
        <v>0</v>
      </c>
      <c r="R18" s="80">
        <v>0</v>
      </c>
      <c r="S18" s="80">
        <f>S15-S16+S17</f>
        <v>194000</v>
      </c>
      <c r="T18" s="80">
        <f>T15-T16+T17</f>
        <v>194000</v>
      </c>
      <c r="U18" s="80">
        <v>0</v>
      </c>
      <c r="V18" s="80">
        <v>0</v>
      </c>
      <c r="W18" s="80">
        <v>0</v>
      </c>
    </row>
    <row r="19" spans="2:24" s="24" customFormat="1" ht="15" customHeight="1">
      <c r="B19" s="111" t="s">
        <v>84</v>
      </c>
      <c r="C19" s="111"/>
      <c r="D19" s="111"/>
      <c r="E19" s="112" t="s">
        <v>85</v>
      </c>
      <c r="F19" s="112"/>
      <c r="G19" s="81" t="s">
        <v>40</v>
      </c>
      <c r="H19" s="104">
        <f>J19+S19</f>
        <v>414063</v>
      </c>
      <c r="I19" s="113"/>
      <c r="J19" s="80">
        <f>K19+N19+O19+P19+Q19+R19</f>
        <v>414063</v>
      </c>
      <c r="K19" s="80">
        <f>L19+M19</f>
        <v>414063</v>
      </c>
      <c r="L19" s="80">
        <v>0</v>
      </c>
      <c r="M19" s="80">
        <v>414063</v>
      </c>
      <c r="N19" s="80">
        <v>0</v>
      </c>
      <c r="O19" s="80">
        <v>0</v>
      </c>
      <c r="P19" s="80" t="s">
        <v>41</v>
      </c>
      <c r="Q19" s="80" t="s">
        <v>41</v>
      </c>
      <c r="R19" s="80" t="s">
        <v>41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114"/>
    </row>
    <row r="20" spans="2:24" s="24" customFormat="1" ht="18.75" customHeight="1">
      <c r="B20" s="111"/>
      <c r="C20" s="111"/>
      <c r="D20" s="111"/>
      <c r="E20" s="112"/>
      <c r="F20" s="112"/>
      <c r="G20" s="81" t="s">
        <v>42</v>
      </c>
      <c r="H20" s="104">
        <f>J20+S20</f>
        <v>2000</v>
      </c>
      <c r="I20" s="113"/>
      <c r="J20" s="80">
        <f>K20+N20+O20+P20+Q20+R20</f>
        <v>2000</v>
      </c>
      <c r="K20" s="80">
        <f>L20+M20</f>
        <v>2000</v>
      </c>
      <c r="L20" s="80">
        <v>0</v>
      </c>
      <c r="M20" s="80">
        <v>2000</v>
      </c>
      <c r="N20" s="80" t="s">
        <v>41</v>
      </c>
      <c r="O20" s="80">
        <v>0</v>
      </c>
      <c r="P20" s="80" t="s">
        <v>41</v>
      </c>
      <c r="Q20" s="80" t="s">
        <v>41</v>
      </c>
      <c r="R20" s="80" t="s">
        <v>41</v>
      </c>
      <c r="S20" s="80">
        <f>T20+V20+W20</f>
        <v>0</v>
      </c>
      <c r="T20" s="80">
        <v>0</v>
      </c>
      <c r="U20" s="80">
        <v>0</v>
      </c>
      <c r="V20" s="80" t="s">
        <v>41</v>
      </c>
      <c r="W20" s="80">
        <v>0</v>
      </c>
      <c r="X20" s="114"/>
    </row>
    <row r="21" spans="2:24" s="24" customFormat="1" ht="15.75" customHeight="1">
      <c r="B21" s="111"/>
      <c r="C21" s="111"/>
      <c r="D21" s="111"/>
      <c r="E21" s="112"/>
      <c r="F21" s="112"/>
      <c r="G21" s="81" t="s">
        <v>43</v>
      </c>
      <c r="H21" s="104">
        <f>J21+S21</f>
        <v>0</v>
      </c>
      <c r="I21" s="113"/>
      <c r="J21" s="80">
        <f>K21+N21+O21+P21+Q21+R21</f>
        <v>0</v>
      </c>
      <c r="K21" s="80">
        <f>L21+M21</f>
        <v>0</v>
      </c>
      <c r="L21" s="80">
        <v>0</v>
      </c>
      <c r="M21" s="80">
        <v>0</v>
      </c>
      <c r="N21" s="80" t="s">
        <v>41</v>
      </c>
      <c r="O21" s="80">
        <v>0</v>
      </c>
      <c r="P21" s="80" t="s">
        <v>41</v>
      </c>
      <c r="Q21" s="80" t="s">
        <v>41</v>
      </c>
      <c r="R21" s="80" t="s">
        <v>41</v>
      </c>
      <c r="S21" s="80">
        <f>T21+V21+W21</f>
        <v>0</v>
      </c>
      <c r="T21" s="80">
        <v>0</v>
      </c>
      <c r="U21" s="80">
        <v>0</v>
      </c>
      <c r="V21" s="80" t="s">
        <v>41</v>
      </c>
      <c r="W21" s="80">
        <v>0</v>
      </c>
      <c r="X21" s="114"/>
    </row>
    <row r="22" spans="2:23" s="24" customFormat="1" ht="15" customHeight="1">
      <c r="B22" s="111"/>
      <c r="C22" s="111"/>
      <c r="D22" s="111"/>
      <c r="E22" s="112"/>
      <c r="F22" s="112"/>
      <c r="G22" s="81" t="s">
        <v>44</v>
      </c>
      <c r="H22" s="104">
        <f>H19-H20+H21</f>
        <v>412063</v>
      </c>
      <c r="I22" s="113"/>
      <c r="J22" s="66">
        <f aca="true" t="shared" si="2" ref="J22:T22">J19-J20+J21</f>
        <v>412063</v>
      </c>
      <c r="K22" s="66">
        <f t="shared" si="2"/>
        <v>412063</v>
      </c>
      <c r="L22" s="80">
        <f t="shared" si="2"/>
        <v>0</v>
      </c>
      <c r="M22" s="80">
        <f t="shared" si="2"/>
        <v>412063</v>
      </c>
      <c r="N22" s="80">
        <f t="shared" si="2"/>
        <v>0</v>
      </c>
      <c r="O22" s="80">
        <f t="shared" si="2"/>
        <v>0</v>
      </c>
      <c r="P22" s="80">
        <f t="shared" si="2"/>
        <v>0</v>
      </c>
      <c r="Q22" s="80">
        <f t="shared" si="2"/>
        <v>0</v>
      </c>
      <c r="R22" s="80">
        <f t="shared" si="2"/>
        <v>0</v>
      </c>
      <c r="S22" s="66">
        <f t="shared" si="2"/>
        <v>0</v>
      </c>
      <c r="T22" s="80">
        <f t="shared" si="2"/>
        <v>0</v>
      </c>
      <c r="U22" s="80">
        <v>0</v>
      </c>
      <c r="V22" s="80">
        <v>0</v>
      </c>
      <c r="W22" s="80">
        <v>0</v>
      </c>
    </row>
    <row r="23" spans="2:23" s="24" customFormat="1" ht="17.25" customHeight="1">
      <c r="B23" s="105"/>
      <c r="C23" s="106"/>
      <c r="D23" s="99" t="s">
        <v>86</v>
      </c>
      <c r="E23" s="102" t="s">
        <v>87</v>
      </c>
      <c r="F23" s="102"/>
      <c r="G23" s="81" t="s">
        <v>40</v>
      </c>
      <c r="H23" s="103">
        <f>J23+S23</f>
        <v>129022</v>
      </c>
      <c r="I23" s="103"/>
      <c r="J23" s="82">
        <f>K23+N23+O23+P23+Q23+R23</f>
        <v>129022</v>
      </c>
      <c r="K23" s="82">
        <f>L23+M23</f>
        <v>129022</v>
      </c>
      <c r="L23" s="82">
        <v>0</v>
      </c>
      <c r="M23" s="82">
        <v>129022</v>
      </c>
      <c r="N23" s="82" t="s">
        <v>41</v>
      </c>
      <c r="O23" s="82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</row>
    <row r="24" spans="2:23" s="24" customFormat="1" ht="15.75" customHeight="1">
      <c r="B24" s="107"/>
      <c r="C24" s="108"/>
      <c r="D24" s="100"/>
      <c r="E24" s="102"/>
      <c r="F24" s="102"/>
      <c r="G24" s="81" t="s">
        <v>42</v>
      </c>
      <c r="H24" s="104">
        <f>J24+S24</f>
        <v>2000</v>
      </c>
      <c r="I24" s="104"/>
      <c r="J24" s="80">
        <f>K24+N24+O24+P24+Q24+R24</f>
        <v>2000</v>
      </c>
      <c r="K24" s="80">
        <f>L24+M24</f>
        <v>2000</v>
      </c>
      <c r="L24" s="80">
        <v>0</v>
      </c>
      <c r="M24" s="80">
        <v>2000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</row>
    <row r="25" spans="2:23" s="24" customFormat="1" ht="15.75" customHeight="1">
      <c r="B25" s="107"/>
      <c r="C25" s="108"/>
      <c r="D25" s="100"/>
      <c r="E25" s="102"/>
      <c r="F25" s="102"/>
      <c r="G25" s="81" t="s">
        <v>43</v>
      </c>
      <c r="H25" s="104">
        <f>J25+S25</f>
        <v>0</v>
      </c>
      <c r="I25" s="104"/>
      <c r="J25" s="80">
        <f>K25+N25+O25+P25+Q25+R25</f>
        <v>0</v>
      </c>
      <c r="K25" s="80">
        <f>L25+M25</f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</row>
    <row r="26" spans="2:23" s="24" customFormat="1" ht="16.5" customHeight="1">
      <c r="B26" s="109"/>
      <c r="C26" s="110"/>
      <c r="D26" s="101"/>
      <c r="E26" s="102"/>
      <c r="F26" s="102"/>
      <c r="G26" s="81" t="s">
        <v>44</v>
      </c>
      <c r="H26" s="104">
        <f>H23-H24+H25</f>
        <v>127022</v>
      </c>
      <c r="I26" s="104"/>
      <c r="J26" s="80">
        <f aca="true" t="shared" si="3" ref="J26:O26">J23-J24+J25</f>
        <v>127022</v>
      </c>
      <c r="K26" s="80">
        <f t="shared" si="3"/>
        <v>127022</v>
      </c>
      <c r="L26" s="80">
        <f t="shared" si="3"/>
        <v>0</v>
      </c>
      <c r="M26" s="80">
        <f t="shared" si="3"/>
        <v>127022</v>
      </c>
      <c r="N26" s="80">
        <f t="shared" si="3"/>
        <v>0</v>
      </c>
      <c r="O26" s="80">
        <f t="shared" si="3"/>
        <v>0</v>
      </c>
      <c r="P26" s="80">
        <v>0</v>
      </c>
      <c r="Q26" s="80">
        <v>0</v>
      </c>
      <c r="R26" s="80">
        <v>0</v>
      </c>
      <c r="S26" s="80">
        <f>S23-S24+S25</f>
        <v>0</v>
      </c>
      <c r="T26" s="80">
        <f>T23-T24+T25</f>
        <v>0</v>
      </c>
      <c r="U26" s="80">
        <v>0</v>
      </c>
      <c r="V26" s="80">
        <v>0</v>
      </c>
      <c r="W26" s="80">
        <v>0</v>
      </c>
    </row>
    <row r="27" spans="2:24" s="24" customFormat="1" ht="15" customHeight="1">
      <c r="B27" s="111" t="s">
        <v>88</v>
      </c>
      <c r="C27" s="111"/>
      <c r="D27" s="111"/>
      <c r="E27" s="112" t="s">
        <v>89</v>
      </c>
      <c r="F27" s="112"/>
      <c r="G27" s="81" t="s">
        <v>40</v>
      </c>
      <c r="H27" s="123">
        <f>J27+S27</f>
        <v>20829065.97</v>
      </c>
      <c r="I27" s="124"/>
      <c r="J27" s="80">
        <f>K27+N27+O27+P27+Q27+R27</f>
        <v>14310270</v>
      </c>
      <c r="K27" s="80">
        <v>13337509</v>
      </c>
      <c r="L27" s="80">
        <v>10901548</v>
      </c>
      <c r="M27" s="80">
        <v>2435961</v>
      </c>
      <c r="N27" s="80">
        <v>328022</v>
      </c>
      <c r="O27" s="80">
        <v>644739</v>
      </c>
      <c r="P27" s="80" t="s">
        <v>41</v>
      </c>
      <c r="Q27" s="80" t="s">
        <v>41</v>
      </c>
      <c r="R27" s="80" t="s">
        <v>41</v>
      </c>
      <c r="S27" s="80">
        <f>T27+V27+W27</f>
        <v>6518795.97</v>
      </c>
      <c r="T27" s="80">
        <v>6518795.97</v>
      </c>
      <c r="U27" s="80">
        <v>5006745.97</v>
      </c>
      <c r="V27" s="80">
        <v>0</v>
      </c>
      <c r="W27" s="80">
        <v>0</v>
      </c>
      <c r="X27" s="114"/>
    </row>
    <row r="28" spans="2:24" s="24" customFormat="1" ht="15.75" customHeight="1">
      <c r="B28" s="111"/>
      <c r="C28" s="111"/>
      <c r="D28" s="111"/>
      <c r="E28" s="112"/>
      <c r="F28" s="112"/>
      <c r="G28" s="81" t="s">
        <v>42</v>
      </c>
      <c r="H28" s="104">
        <f>J28+S28</f>
        <v>7285</v>
      </c>
      <c r="I28" s="113"/>
      <c r="J28" s="80">
        <f>K28+N28+O28+P28+Q28+R28</f>
        <v>7285</v>
      </c>
      <c r="K28" s="80">
        <f>L28+M28</f>
        <v>7285</v>
      </c>
      <c r="L28" s="80">
        <v>0</v>
      </c>
      <c r="M28" s="80">
        <v>7285</v>
      </c>
      <c r="N28" s="80" t="s">
        <v>41</v>
      </c>
      <c r="O28" s="80">
        <v>0</v>
      </c>
      <c r="P28" s="80" t="s">
        <v>41</v>
      </c>
      <c r="Q28" s="80" t="s">
        <v>41</v>
      </c>
      <c r="R28" s="80" t="s">
        <v>41</v>
      </c>
      <c r="S28" s="80">
        <f>T28+V28+W28</f>
        <v>0</v>
      </c>
      <c r="T28" s="80">
        <v>0</v>
      </c>
      <c r="U28" s="80">
        <v>0</v>
      </c>
      <c r="V28" s="80" t="s">
        <v>41</v>
      </c>
      <c r="W28" s="80">
        <v>0</v>
      </c>
      <c r="X28" s="114"/>
    </row>
    <row r="29" spans="2:24" s="24" customFormat="1" ht="13.5" customHeight="1">
      <c r="B29" s="111"/>
      <c r="C29" s="111"/>
      <c r="D29" s="111"/>
      <c r="E29" s="112"/>
      <c r="F29" s="112"/>
      <c r="G29" s="81" t="s">
        <v>43</v>
      </c>
      <c r="H29" s="104">
        <f>J29+S29</f>
        <v>7285</v>
      </c>
      <c r="I29" s="113"/>
      <c r="J29" s="80">
        <f>K29+N29+O29+P29+Q29+R29</f>
        <v>7285</v>
      </c>
      <c r="K29" s="80">
        <f>L29+M29</f>
        <v>7285</v>
      </c>
      <c r="L29" s="80">
        <v>3590</v>
      </c>
      <c r="M29" s="80">
        <v>3695</v>
      </c>
      <c r="N29" s="80" t="s">
        <v>41</v>
      </c>
      <c r="O29" s="80">
        <v>0</v>
      </c>
      <c r="P29" s="80" t="s">
        <v>41</v>
      </c>
      <c r="Q29" s="80" t="s">
        <v>41</v>
      </c>
      <c r="R29" s="80" t="s">
        <v>41</v>
      </c>
      <c r="S29" s="80">
        <f>T29+V29+W29</f>
        <v>0</v>
      </c>
      <c r="T29" s="80">
        <v>0</v>
      </c>
      <c r="U29" s="80">
        <v>0</v>
      </c>
      <c r="V29" s="80" t="s">
        <v>41</v>
      </c>
      <c r="W29" s="80">
        <v>0</v>
      </c>
      <c r="X29" s="114"/>
    </row>
    <row r="30" spans="2:23" s="24" customFormat="1" ht="15" customHeight="1">
      <c r="B30" s="111"/>
      <c r="C30" s="111"/>
      <c r="D30" s="111"/>
      <c r="E30" s="112"/>
      <c r="F30" s="112"/>
      <c r="G30" s="81" t="s">
        <v>44</v>
      </c>
      <c r="H30" s="104">
        <f>H27-H28+H29</f>
        <v>20829065.97</v>
      </c>
      <c r="I30" s="113"/>
      <c r="J30" s="66">
        <f aca="true" t="shared" si="4" ref="J30:T30">J27-J28+J29</f>
        <v>14310270</v>
      </c>
      <c r="K30" s="66">
        <f t="shared" si="4"/>
        <v>13337509</v>
      </c>
      <c r="L30" s="80">
        <f t="shared" si="4"/>
        <v>10905138</v>
      </c>
      <c r="M30" s="80">
        <f t="shared" si="4"/>
        <v>2432371</v>
      </c>
      <c r="N30" s="80">
        <f t="shared" si="4"/>
        <v>328022</v>
      </c>
      <c r="O30" s="80">
        <f t="shared" si="4"/>
        <v>644739</v>
      </c>
      <c r="P30" s="80">
        <f t="shared" si="4"/>
        <v>0</v>
      </c>
      <c r="Q30" s="80">
        <f t="shared" si="4"/>
        <v>0</v>
      </c>
      <c r="R30" s="80">
        <f t="shared" si="4"/>
        <v>0</v>
      </c>
      <c r="S30" s="66">
        <f t="shared" si="4"/>
        <v>6518795.97</v>
      </c>
      <c r="T30" s="80">
        <f t="shared" si="4"/>
        <v>6518795.97</v>
      </c>
      <c r="U30" s="80">
        <f>U27-U28+U29</f>
        <v>5006745.97</v>
      </c>
      <c r="V30" s="80">
        <v>0</v>
      </c>
      <c r="W30" s="80">
        <v>0</v>
      </c>
    </row>
    <row r="31" spans="2:23" s="24" customFormat="1" ht="14.25" customHeight="1">
      <c r="B31" s="105"/>
      <c r="C31" s="106"/>
      <c r="D31" s="99" t="s">
        <v>90</v>
      </c>
      <c r="E31" s="102" t="s">
        <v>91</v>
      </c>
      <c r="F31" s="102"/>
      <c r="G31" s="81" t="s">
        <v>40</v>
      </c>
      <c r="H31" s="103">
        <f>J31+S31</f>
        <v>6737620</v>
      </c>
      <c r="I31" s="103"/>
      <c r="J31" s="82">
        <f>K31+N31+O31+P31+Q31+R31</f>
        <v>6737620</v>
      </c>
      <c r="K31" s="82">
        <f>L31+M31</f>
        <v>6415979</v>
      </c>
      <c r="L31" s="82">
        <v>5474652</v>
      </c>
      <c r="M31" s="82">
        <v>941327</v>
      </c>
      <c r="N31" s="82" t="s">
        <v>41</v>
      </c>
      <c r="O31" s="82">
        <v>321641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</row>
    <row r="32" spans="2:23" s="24" customFormat="1" ht="14.25" customHeight="1">
      <c r="B32" s="107"/>
      <c r="C32" s="108"/>
      <c r="D32" s="100"/>
      <c r="E32" s="102"/>
      <c r="F32" s="102"/>
      <c r="G32" s="81" t="s">
        <v>42</v>
      </c>
      <c r="H32" s="104">
        <f>J32+S32</f>
        <v>3590</v>
      </c>
      <c r="I32" s="104"/>
      <c r="J32" s="80">
        <f>K32</f>
        <v>3590</v>
      </c>
      <c r="K32" s="80">
        <f>L32+M32</f>
        <v>3590</v>
      </c>
      <c r="L32" s="80">
        <v>0</v>
      </c>
      <c r="M32" s="80">
        <v>3590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</row>
    <row r="33" spans="2:23" s="24" customFormat="1" ht="14.25" customHeight="1">
      <c r="B33" s="107"/>
      <c r="C33" s="108"/>
      <c r="D33" s="100"/>
      <c r="E33" s="102"/>
      <c r="F33" s="102"/>
      <c r="G33" s="81" t="s">
        <v>43</v>
      </c>
      <c r="H33" s="104">
        <f>J33+S33</f>
        <v>4220</v>
      </c>
      <c r="I33" s="104"/>
      <c r="J33" s="80">
        <f>K33+N33+O33+P33+Q33+R33</f>
        <v>4220</v>
      </c>
      <c r="K33" s="80">
        <f>L33+M33</f>
        <v>4220</v>
      </c>
      <c r="L33" s="80">
        <v>3590</v>
      </c>
      <c r="M33" s="80">
        <v>630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</row>
    <row r="34" spans="2:23" s="24" customFormat="1" ht="14.25" customHeight="1">
      <c r="B34" s="109"/>
      <c r="C34" s="110"/>
      <c r="D34" s="101"/>
      <c r="E34" s="102"/>
      <c r="F34" s="102"/>
      <c r="G34" s="81" t="s">
        <v>44</v>
      </c>
      <c r="H34" s="104">
        <f>H31-H32+H33</f>
        <v>6738250</v>
      </c>
      <c r="I34" s="104"/>
      <c r="J34" s="80">
        <f aca="true" t="shared" si="5" ref="J34:O34">J31-J32+J33</f>
        <v>6738250</v>
      </c>
      <c r="K34" s="80">
        <f t="shared" si="5"/>
        <v>6416609</v>
      </c>
      <c r="L34" s="80">
        <f t="shared" si="5"/>
        <v>5478242</v>
      </c>
      <c r="M34" s="80">
        <f t="shared" si="5"/>
        <v>938367</v>
      </c>
      <c r="N34" s="80">
        <f t="shared" si="5"/>
        <v>0</v>
      </c>
      <c r="O34" s="80">
        <f t="shared" si="5"/>
        <v>321641</v>
      </c>
      <c r="P34" s="80">
        <v>0</v>
      </c>
      <c r="Q34" s="80">
        <v>0</v>
      </c>
      <c r="R34" s="80">
        <v>0</v>
      </c>
      <c r="S34" s="80">
        <f>S31-S32+S33</f>
        <v>0</v>
      </c>
      <c r="T34" s="80">
        <f>T31-T32+T33</f>
        <v>0</v>
      </c>
      <c r="U34" s="80">
        <v>0</v>
      </c>
      <c r="V34" s="80">
        <v>0</v>
      </c>
      <c r="W34" s="80">
        <v>0</v>
      </c>
    </row>
    <row r="35" spans="2:23" s="24" customFormat="1" ht="14.25" customHeight="1">
      <c r="B35" s="105"/>
      <c r="C35" s="106"/>
      <c r="D35" s="99" t="s">
        <v>106</v>
      </c>
      <c r="E35" s="102" t="s">
        <v>107</v>
      </c>
      <c r="F35" s="102"/>
      <c r="G35" s="81" t="s">
        <v>40</v>
      </c>
      <c r="H35" s="103">
        <f>J35+S35</f>
        <v>1551480</v>
      </c>
      <c r="I35" s="103"/>
      <c r="J35" s="82">
        <f>K35+N35+O35+P35+Q35+R35</f>
        <v>1551480</v>
      </c>
      <c r="K35" s="82">
        <f>L35+M35</f>
        <v>1249033</v>
      </c>
      <c r="L35" s="82">
        <v>965965</v>
      </c>
      <c r="M35" s="82">
        <v>283068</v>
      </c>
      <c r="N35" s="82">
        <v>256712</v>
      </c>
      <c r="O35" s="82">
        <v>45735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</row>
    <row r="36" spans="2:23" s="24" customFormat="1" ht="14.25" customHeight="1">
      <c r="B36" s="107"/>
      <c r="C36" s="108"/>
      <c r="D36" s="100"/>
      <c r="E36" s="102"/>
      <c r="F36" s="102"/>
      <c r="G36" s="81" t="s">
        <v>42</v>
      </c>
      <c r="H36" s="104">
        <f>J36+S36</f>
        <v>3695</v>
      </c>
      <c r="I36" s="104"/>
      <c r="J36" s="80">
        <f>K36</f>
        <v>3695</v>
      </c>
      <c r="K36" s="80">
        <f>L36+M36</f>
        <v>3695</v>
      </c>
      <c r="L36" s="80">
        <v>0</v>
      </c>
      <c r="M36" s="80">
        <v>3695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</row>
    <row r="37" spans="2:23" s="24" customFormat="1" ht="14.25" customHeight="1">
      <c r="B37" s="107"/>
      <c r="C37" s="108"/>
      <c r="D37" s="100"/>
      <c r="E37" s="102"/>
      <c r="F37" s="102"/>
      <c r="G37" s="81" t="s">
        <v>43</v>
      </c>
      <c r="H37" s="104">
        <f>J37+S37</f>
        <v>3000</v>
      </c>
      <c r="I37" s="104"/>
      <c r="J37" s="80">
        <f>K37+N37+O37+P37+Q37+R37</f>
        <v>3000</v>
      </c>
      <c r="K37" s="80">
        <f>L37+M37</f>
        <v>3000</v>
      </c>
      <c r="L37" s="80">
        <v>0</v>
      </c>
      <c r="M37" s="80">
        <v>3000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</row>
    <row r="38" spans="2:23" s="24" customFormat="1" ht="14.25" customHeight="1">
      <c r="B38" s="109"/>
      <c r="C38" s="110"/>
      <c r="D38" s="101"/>
      <c r="E38" s="102"/>
      <c r="F38" s="102"/>
      <c r="G38" s="81" t="s">
        <v>44</v>
      </c>
      <c r="H38" s="104">
        <f>H35-H36+H37</f>
        <v>1550785</v>
      </c>
      <c r="I38" s="104"/>
      <c r="J38" s="80">
        <f aca="true" t="shared" si="6" ref="J38:O38">J35-J36+J37</f>
        <v>1550785</v>
      </c>
      <c r="K38" s="80">
        <f t="shared" si="6"/>
        <v>1248338</v>
      </c>
      <c r="L38" s="80">
        <f t="shared" si="6"/>
        <v>965965</v>
      </c>
      <c r="M38" s="80">
        <f t="shared" si="6"/>
        <v>282373</v>
      </c>
      <c r="N38" s="80">
        <f t="shared" si="6"/>
        <v>256712</v>
      </c>
      <c r="O38" s="80">
        <f t="shared" si="6"/>
        <v>45735</v>
      </c>
      <c r="P38" s="80">
        <v>0</v>
      </c>
      <c r="Q38" s="80">
        <v>0</v>
      </c>
      <c r="R38" s="80">
        <v>0</v>
      </c>
      <c r="S38" s="80">
        <f>S35-S36+S37</f>
        <v>0</v>
      </c>
      <c r="T38" s="80">
        <f>T35-T36+T37</f>
        <v>0</v>
      </c>
      <c r="U38" s="80">
        <f>U35</f>
        <v>0</v>
      </c>
      <c r="V38" s="80">
        <v>0</v>
      </c>
      <c r="W38" s="80">
        <v>0</v>
      </c>
    </row>
    <row r="39" spans="2:23" s="24" customFormat="1" ht="14.25" customHeight="1">
      <c r="B39" s="105"/>
      <c r="C39" s="106"/>
      <c r="D39" s="99" t="s">
        <v>92</v>
      </c>
      <c r="E39" s="102" t="s">
        <v>93</v>
      </c>
      <c r="F39" s="102"/>
      <c r="G39" s="81" t="s">
        <v>40</v>
      </c>
      <c r="H39" s="103">
        <f>J39+S39</f>
        <v>4597340</v>
      </c>
      <c r="I39" s="103"/>
      <c r="J39" s="82">
        <f>K39+N39+O39+P39+Q39+R39</f>
        <v>4597340</v>
      </c>
      <c r="K39" s="82">
        <f>L39+M39</f>
        <v>4350635</v>
      </c>
      <c r="L39" s="82">
        <v>3766921</v>
      </c>
      <c r="M39" s="82">
        <v>583714</v>
      </c>
      <c r="N39" s="82" t="s">
        <v>41</v>
      </c>
      <c r="O39" s="82">
        <v>246705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</row>
    <row r="40" spans="2:23" s="24" customFormat="1" ht="14.25" customHeight="1">
      <c r="B40" s="107"/>
      <c r="C40" s="108"/>
      <c r="D40" s="100"/>
      <c r="E40" s="102"/>
      <c r="F40" s="102"/>
      <c r="G40" s="81" t="s">
        <v>42</v>
      </c>
      <c r="H40" s="104">
        <f>J40+S40</f>
        <v>0</v>
      </c>
      <c r="I40" s="104"/>
      <c r="J40" s="80">
        <f>K40</f>
        <v>0</v>
      </c>
      <c r="K40" s="80">
        <f>L40+M40</f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</row>
    <row r="41" spans="2:23" s="24" customFormat="1" ht="14.25" customHeight="1">
      <c r="B41" s="107"/>
      <c r="C41" s="108"/>
      <c r="D41" s="100"/>
      <c r="E41" s="102"/>
      <c r="F41" s="102"/>
      <c r="G41" s="81" t="s">
        <v>43</v>
      </c>
      <c r="H41" s="104">
        <f>J41+S41</f>
        <v>65</v>
      </c>
      <c r="I41" s="104"/>
      <c r="J41" s="80">
        <f>K41+N41+O41+P41+Q41+R41</f>
        <v>65</v>
      </c>
      <c r="K41" s="80">
        <f>L41+M41</f>
        <v>65</v>
      </c>
      <c r="L41" s="80">
        <v>0</v>
      </c>
      <c r="M41" s="80">
        <v>65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</row>
    <row r="42" spans="2:23" s="24" customFormat="1" ht="14.25" customHeight="1">
      <c r="B42" s="109"/>
      <c r="C42" s="110"/>
      <c r="D42" s="101"/>
      <c r="E42" s="102"/>
      <c r="F42" s="102"/>
      <c r="G42" s="81" t="s">
        <v>44</v>
      </c>
      <c r="H42" s="104">
        <f>H39-H40+H41</f>
        <v>4597405</v>
      </c>
      <c r="I42" s="104"/>
      <c r="J42" s="80">
        <f aca="true" t="shared" si="7" ref="J42:O42">J39-J40+J41</f>
        <v>4597405</v>
      </c>
      <c r="K42" s="80">
        <f t="shared" si="7"/>
        <v>4350700</v>
      </c>
      <c r="L42" s="80">
        <f t="shared" si="7"/>
        <v>3766921</v>
      </c>
      <c r="M42" s="80">
        <f t="shared" si="7"/>
        <v>583779</v>
      </c>
      <c r="N42" s="80">
        <f t="shared" si="7"/>
        <v>0</v>
      </c>
      <c r="O42" s="80">
        <f t="shared" si="7"/>
        <v>246705</v>
      </c>
      <c r="P42" s="80">
        <v>0</v>
      </c>
      <c r="Q42" s="80">
        <v>0</v>
      </c>
      <c r="R42" s="80">
        <v>0</v>
      </c>
      <c r="S42" s="80">
        <f>S39-S40+S41</f>
        <v>0</v>
      </c>
      <c r="T42" s="80">
        <f>T39-T40+T41</f>
        <v>0</v>
      </c>
      <c r="U42" s="80">
        <v>0</v>
      </c>
      <c r="V42" s="80">
        <v>0</v>
      </c>
      <c r="W42" s="80">
        <v>0</v>
      </c>
    </row>
    <row r="43" spans="2:24" s="24" customFormat="1" ht="15" customHeight="1">
      <c r="B43" s="111" t="s">
        <v>62</v>
      </c>
      <c r="C43" s="111"/>
      <c r="D43" s="111"/>
      <c r="E43" s="112" t="s">
        <v>63</v>
      </c>
      <c r="F43" s="112"/>
      <c r="G43" s="81" t="s">
        <v>40</v>
      </c>
      <c r="H43" s="104">
        <f>J43+S43</f>
        <v>5023307</v>
      </c>
      <c r="I43" s="113"/>
      <c r="J43" s="80">
        <f>K43+N43+O43+P43+Q43+R43</f>
        <v>5023307</v>
      </c>
      <c r="K43" s="80">
        <f>L43+M43</f>
        <v>1758436</v>
      </c>
      <c r="L43" s="80">
        <v>1177615</v>
      </c>
      <c r="M43" s="80">
        <v>580821</v>
      </c>
      <c r="N43" s="80">
        <v>0</v>
      </c>
      <c r="O43" s="80">
        <v>3264871</v>
      </c>
      <c r="P43" s="80" t="s">
        <v>41</v>
      </c>
      <c r="Q43" s="80" t="s">
        <v>41</v>
      </c>
      <c r="R43" s="80" t="s">
        <v>41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114"/>
    </row>
    <row r="44" spans="2:24" s="24" customFormat="1" ht="15" customHeight="1">
      <c r="B44" s="111"/>
      <c r="C44" s="111"/>
      <c r="D44" s="111"/>
      <c r="E44" s="112"/>
      <c r="F44" s="112"/>
      <c r="G44" s="81" t="s">
        <v>42</v>
      </c>
      <c r="H44" s="104">
        <f>J44+S44</f>
        <v>11000</v>
      </c>
      <c r="I44" s="113"/>
      <c r="J44" s="80">
        <f>K44+N44+O44+P44+Q44+R44</f>
        <v>11000</v>
      </c>
      <c r="K44" s="80">
        <f>L44+M44</f>
        <v>11000</v>
      </c>
      <c r="L44" s="80">
        <v>11000</v>
      </c>
      <c r="M44" s="80">
        <v>0</v>
      </c>
      <c r="N44" s="80" t="s">
        <v>41</v>
      </c>
      <c r="O44" s="80">
        <v>0</v>
      </c>
      <c r="P44" s="80" t="s">
        <v>41</v>
      </c>
      <c r="Q44" s="80" t="s">
        <v>41</v>
      </c>
      <c r="R44" s="80" t="s">
        <v>41</v>
      </c>
      <c r="S44" s="80">
        <f>T44+V44+W44</f>
        <v>0</v>
      </c>
      <c r="T44" s="80">
        <v>0</v>
      </c>
      <c r="U44" s="80">
        <v>0</v>
      </c>
      <c r="V44" s="80" t="s">
        <v>41</v>
      </c>
      <c r="W44" s="80">
        <v>0</v>
      </c>
      <c r="X44" s="114"/>
    </row>
    <row r="45" spans="2:24" s="24" customFormat="1" ht="16.5" customHeight="1">
      <c r="B45" s="111"/>
      <c r="C45" s="111"/>
      <c r="D45" s="111"/>
      <c r="E45" s="112"/>
      <c r="F45" s="112"/>
      <c r="G45" s="81" t="s">
        <v>43</v>
      </c>
      <c r="H45" s="104">
        <f>J45+S45</f>
        <v>42243</v>
      </c>
      <c r="I45" s="113"/>
      <c r="J45" s="80">
        <f>K45+N45+O45+P45+Q45+R45</f>
        <v>42243</v>
      </c>
      <c r="K45" s="80">
        <f>L45+M45</f>
        <v>11000</v>
      </c>
      <c r="L45" s="80">
        <v>0</v>
      </c>
      <c r="M45" s="80">
        <v>11000</v>
      </c>
      <c r="N45" s="80" t="s">
        <v>41</v>
      </c>
      <c r="O45" s="80">
        <v>31243</v>
      </c>
      <c r="P45" s="80" t="s">
        <v>41</v>
      </c>
      <c r="Q45" s="80" t="s">
        <v>41</v>
      </c>
      <c r="R45" s="80" t="s">
        <v>41</v>
      </c>
      <c r="S45" s="80">
        <f>T45+V45+W45</f>
        <v>0</v>
      </c>
      <c r="T45" s="80">
        <v>0</v>
      </c>
      <c r="U45" s="80">
        <v>0</v>
      </c>
      <c r="V45" s="80" t="s">
        <v>41</v>
      </c>
      <c r="W45" s="80">
        <v>0</v>
      </c>
      <c r="X45" s="114"/>
    </row>
    <row r="46" spans="2:23" s="24" customFormat="1" ht="15.75" customHeight="1">
      <c r="B46" s="111"/>
      <c r="C46" s="111"/>
      <c r="D46" s="111"/>
      <c r="E46" s="112"/>
      <c r="F46" s="112"/>
      <c r="G46" s="81" t="s">
        <v>44</v>
      </c>
      <c r="H46" s="104">
        <f>H43-H44+H45</f>
        <v>5054550</v>
      </c>
      <c r="I46" s="113"/>
      <c r="J46" s="66">
        <f aca="true" t="shared" si="8" ref="J46:T46">J43-J44+J45</f>
        <v>5054550</v>
      </c>
      <c r="K46" s="66">
        <f t="shared" si="8"/>
        <v>1758436</v>
      </c>
      <c r="L46" s="80">
        <f t="shared" si="8"/>
        <v>1166615</v>
      </c>
      <c r="M46" s="80">
        <f t="shared" si="8"/>
        <v>591821</v>
      </c>
      <c r="N46" s="80">
        <f t="shared" si="8"/>
        <v>0</v>
      </c>
      <c r="O46" s="80">
        <f t="shared" si="8"/>
        <v>3296114</v>
      </c>
      <c r="P46" s="80">
        <f t="shared" si="8"/>
        <v>0</v>
      </c>
      <c r="Q46" s="80">
        <f t="shared" si="8"/>
        <v>0</v>
      </c>
      <c r="R46" s="80">
        <f t="shared" si="8"/>
        <v>0</v>
      </c>
      <c r="S46" s="66">
        <f t="shared" si="8"/>
        <v>0</v>
      </c>
      <c r="T46" s="80">
        <f t="shared" si="8"/>
        <v>0</v>
      </c>
      <c r="U46" s="80">
        <v>0</v>
      </c>
      <c r="V46" s="80">
        <v>0</v>
      </c>
      <c r="W46" s="80">
        <v>0</v>
      </c>
    </row>
    <row r="47" spans="1:57" s="65" customFormat="1" ht="14.25" customHeight="1">
      <c r="A47" s="67"/>
      <c r="B47" s="105"/>
      <c r="C47" s="106"/>
      <c r="D47" s="99" t="s">
        <v>108</v>
      </c>
      <c r="E47" s="102" t="s">
        <v>109</v>
      </c>
      <c r="F47" s="102"/>
      <c r="G47" s="81" t="s">
        <v>40</v>
      </c>
      <c r="H47" s="103">
        <f>J47+S47</f>
        <v>2661500</v>
      </c>
      <c r="I47" s="103"/>
      <c r="J47" s="82">
        <f>K47+N47+O47+P47+Q47+R47</f>
        <v>2661500</v>
      </c>
      <c r="K47" s="82">
        <f>L47+M47</f>
        <v>155769</v>
      </c>
      <c r="L47" s="82">
        <v>151683</v>
      </c>
      <c r="M47" s="82">
        <v>4086</v>
      </c>
      <c r="N47" s="82" t="s">
        <v>41</v>
      </c>
      <c r="O47" s="82">
        <v>2505731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s="65" customFormat="1" ht="14.25" customHeight="1">
      <c r="A48" s="67"/>
      <c r="B48" s="107"/>
      <c r="C48" s="108"/>
      <c r="D48" s="100"/>
      <c r="E48" s="102"/>
      <c r="F48" s="102"/>
      <c r="G48" s="81" t="s">
        <v>42</v>
      </c>
      <c r="H48" s="104">
        <f>J48+S48</f>
        <v>0</v>
      </c>
      <c r="I48" s="104"/>
      <c r="J48" s="80">
        <f>K48</f>
        <v>0</v>
      </c>
      <c r="K48" s="80">
        <f>L48+M48</f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s="65" customFormat="1" ht="14.25" customHeight="1">
      <c r="A49" s="67"/>
      <c r="B49" s="107"/>
      <c r="C49" s="108"/>
      <c r="D49" s="100"/>
      <c r="E49" s="102"/>
      <c r="F49" s="102"/>
      <c r="G49" s="81" t="s">
        <v>43</v>
      </c>
      <c r="H49" s="104">
        <f>J49+S49</f>
        <v>31243</v>
      </c>
      <c r="I49" s="104"/>
      <c r="J49" s="80">
        <f>K49+N49+O49+P49+Q49+R49</f>
        <v>31243</v>
      </c>
      <c r="K49" s="80">
        <f>L49+M49</f>
        <v>0</v>
      </c>
      <c r="L49" s="80">
        <v>0</v>
      </c>
      <c r="M49" s="80">
        <v>0</v>
      </c>
      <c r="N49" s="80">
        <v>0</v>
      </c>
      <c r="O49" s="80">
        <v>31243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65" customFormat="1" ht="92.25" customHeight="1">
      <c r="A50" s="67"/>
      <c r="B50" s="109"/>
      <c r="C50" s="110"/>
      <c r="D50" s="101"/>
      <c r="E50" s="102"/>
      <c r="F50" s="102"/>
      <c r="G50" s="81" t="s">
        <v>44</v>
      </c>
      <c r="H50" s="104">
        <f>H47-H48+H49</f>
        <v>2692743</v>
      </c>
      <c r="I50" s="104"/>
      <c r="J50" s="80">
        <f aca="true" t="shared" si="9" ref="J50:O50">J47-J48+J49</f>
        <v>2692743</v>
      </c>
      <c r="K50" s="80">
        <f t="shared" si="9"/>
        <v>155769</v>
      </c>
      <c r="L50" s="80">
        <f t="shared" si="9"/>
        <v>151683</v>
      </c>
      <c r="M50" s="80">
        <f t="shared" si="9"/>
        <v>4086</v>
      </c>
      <c r="N50" s="80">
        <f t="shared" si="9"/>
        <v>0</v>
      </c>
      <c r="O50" s="80">
        <f t="shared" si="9"/>
        <v>2536974</v>
      </c>
      <c r="P50" s="80">
        <v>0</v>
      </c>
      <c r="Q50" s="80">
        <v>0</v>
      </c>
      <c r="R50" s="80">
        <v>0</v>
      </c>
      <c r="S50" s="80">
        <f>S47-S48+S49</f>
        <v>0</v>
      </c>
      <c r="T50" s="80">
        <f>T47-T48+T49</f>
        <v>0</v>
      </c>
      <c r="U50" s="80">
        <v>0</v>
      </c>
      <c r="V50" s="80">
        <v>0</v>
      </c>
      <c r="W50" s="80">
        <v>0</v>
      </c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57" s="65" customFormat="1" ht="14.25" customHeight="1">
      <c r="A51" s="67"/>
      <c r="B51" s="105"/>
      <c r="C51" s="106"/>
      <c r="D51" s="99" t="s">
        <v>95</v>
      </c>
      <c r="E51" s="102" t="s">
        <v>96</v>
      </c>
      <c r="F51" s="102"/>
      <c r="G51" s="81" t="s">
        <v>40</v>
      </c>
      <c r="H51" s="103">
        <f>J51+S51</f>
        <v>952646</v>
      </c>
      <c r="I51" s="103"/>
      <c r="J51" s="82">
        <f>K51+N51+O51+P51+Q51+R51</f>
        <v>952646</v>
      </c>
      <c r="K51" s="82">
        <f>L51+M51</f>
        <v>952646</v>
      </c>
      <c r="L51" s="82">
        <v>827116</v>
      </c>
      <c r="M51" s="82">
        <v>125530</v>
      </c>
      <c r="N51" s="82" t="s">
        <v>41</v>
      </c>
      <c r="O51" s="82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</row>
    <row r="52" spans="1:57" s="65" customFormat="1" ht="14.25" customHeight="1">
      <c r="A52" s="67"/>
      <c r="B52" s="107"/>
      <c r="C52" s="108"/>
      <c r="D52" s="100"/>
      <c r="E52" s="102"/>
      <c r="F52" s="102"/>
      <c r="G52" s="81" t="s">
        <v>42</v>
      </c>
      <c r="H52" s="104">
        <f>J52+S52</f>
        <v>11000</v>
      </c>
      <c r="I52" s="104"/>
      <c r="J52" s="80">
        <f>K52</f>
        <v>11000</v>
      </c>
      <c r="K52" s="80">
        <f>L52+M52</f>
        <v>11000</v>
      </c>
      <c r="L52" s="80">
        <v>11000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</row>
    <row r="53" spans="1:57" s="65" customFormat="1" ht="14.25" customHeight="1">
      <c r="A53" s="67"/>
      <c r="B53" s="107"/>
      <c r="C53" s="108"/>
      <c r="D53" s="100"/>
      <c r="E53" s="102"/>
      <c r="F53" s="102"/>
      <c r="G53" s="81" t="s">
        <v>43</v>
      </c>
      <c r="H53" s="104">
        <f>J53+S53</f>
        <v>7000</v>
      </c>
      <c r="I53" s="104"/>
      <c r="J53" s="80">
        <f>K53+N53+O53+P53+Q53+R53</f>
        <v>7000</v>
      </c>
      <c r="K53" s="80">
        <f>L53+M53</f>
        <v>7000</v>
      </c>
      <c r="L53" s="80">
        <v>0</v>
      </c>
      <c r="M53" s="80">
        <v>7000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</row>
    <row r="54" spans="1:57" s="65" customFormat="1" ht="14.25" customHeight="1">
      <c r="A54" s="67"/>
      <c r="B54" s="109"/>
      <c r="C54" s="110"/>
      <c r="D54" s="101"/>
      <c r="E54" s="102"/>
      <c r="F54" s="102"/>
      <c r="G54" s="81" t="s">
        <v>44</v>
      </c>
      <c r="H54" s="104">
        <f>H51-H52+H53</f>
        <v>948646</v>
      </c>
      <c r="I54" s="104"/>
      <c r="J54" s="80">
        <f aca="true" t="shared" si="10" ref="J54:O54">J51-J52+J53</f>
        <v>948646</v>
      </c>
      <c r="K54" s="80">
        <f t="shared" si="10"/>
        <v>948646</v>
      </c>
      <c r="L54" s="80">
        <f t="shared" si="10"/>
        <v>816116</v>
      </c>
      <c r="M54" s="80">
        <f t="shared" si="10"/>
        <v>132530</v>
      </c>
      <c r="N54" s="80">
        <f t="shared" si="10"/>
        <v>0</v>
      </c>
      <c r="O54" s="80">
        <f t="shared" si="10"/>
        <v>0</v>
      </c>
      <c r="P54" s="80">
        <v>0</v>
      </c>
      <c r="Q54" s="80">
        <v>0</v>
      </c>
      <c r="R54" s="80">
        <v>0</v>
      </c>
      <c r="S54" s="80">
        <f>S51-S52+S53</f>
        <v>0</v>
      </c>
      <c r="T54" s="80">
        <f>T51-T52+T53</f>
        <v>0</v>
      </c>
      <c r="U54" s="80">
        <v>0</v>
      </c>
      <c r="V54" s="80">
        <v>0</v>
      </c>
      <c r="W54" s="80">
        <v>0</v>
      </c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</row>
    <row r="55" spans="1:57" s="24" customFormat="1" ht="14.25" customHeight="1">
      <c r="A55" s="67"/>
      <c r="B55" s="105"/>
      <c r="C55" s="106"/>
      <c r="D55" s="99" t="s">
        <v>94</v>
      </c>
      <c r="E55" s="102" t="s">
        <v>80</v>
      </c>
      <c r="F55" s="102"/>
      <c r="G55" s="81" t="s">
        <v>40</v>
      </c>
      <c r="H55" s="104">
        <f>J55+S55</f>
        <v>223200</v>
      </c>
      <c r="I55" s="113"/>
      <c r="J55" s="80">
        <f>K55+N55+O55+P55+Q55+R55</f>
        <v>223200</v>
      </c>
      <c r="K55" s="82">
        <f>L55+M55</f>
        <v>16000</v>
      </c>
      <c r="L55" s="82">
        <v>0</v>
      </c>
      <c r="M55" s="82">
        <v>16000</v>
      </c>
      <c r="N55" s="82" t="s">
        <v>41</v>
      </c>
      <c r="O55" s="80">
        <v>207200</v>
      </c>
      <c r="P55" s="82" t="s">
        <v>41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</row>
    <row r="56" spans="2:23" s="24" customFormat="1" ht="14.25" customHeight="1">
      <c r="B56" s="107"/>
      <c r="C56" s="108"/>
      <c r="D56" s="100"/>
      <c r="E56" s="102"/>
      <c r="F56" s="102"/>
      <c r="G56" s="81" t="s">
        <v>42</v>
      </c>
      <c r="H56" s="104">
        <f>J56+S56</f>
        <v>0</v>
      </c>
      <c r="I56" s="104"/>
      <c r="J56" s="80">
        <f>K56</f>
        <v>0</v>
      </c>
      <c r="K56" s="80">
        <f>L56+M56</f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</row>
    <row r="57" spans="2:23" s="24" customFormat="1" ht="14.25" customHeight="1">
      <c r="B57" s="107"/>
      <c r="C57" s="108"/>
      <c r="D57" s="100"/>
      <c r="E57" s="102"/>
      <c r="F57" s="102"/>
      <c r="G57" s="81" t="s">
        <v>43</v>
      </c>
      <c r="H57" s="104">
        <f>J57+S57</f>
        <v>4000</v>
      </c>
      <c r="I57" s="113"/>
      <c r="J57" s="80">
        <f>K57+N57+O57+P57+Q57+R57</f>
        <v>4000</v>
      </c>
      <c r="K57" s="80">
        <f>L57+M57</f>
        <v>4000</v>
      </c>
      <c r="L57" s="80">
        <v>0</v>
      </c>
      <c r="M57" s="80">
        <v>4000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</row>
    <row r="58" spans="2:23" s="24" customFormat="1" ht="14.25" customHeight="1">
      <c r="B58" s="109"/>
      <c r="C58" s="110"/>
      <c r="D58" s="101"/>
      <c r="E58" s="102"/>
      <c r="F58" s="102"/>
      <c r="G58" s="81" t="s">
        <v>44</v>
      </c>
      <c r="H58" s="104">
        <f>H55-H56+H57</f>
        <v>227200</v>
      </c>
      <c r="I58" s="104"/>
      <c r="J58" s="80">
        <f aca="true" t="shared" si="11" ref="J58:P58">J55-J56+J57</f>
        <v>227200</v>
      </c>
      <c r="K58" s="80">
        <f t="shared" si="11"/>
        <v>20000</v>
      </c>
      <c r="L58" s="80">
        <f t="shared" si="11"/>
        <v>0</v>
      </c>
      <c r="M58" s="80">
        <f t="shared" si="11"/>
        <v>20000</v>
      </c>
      <c r="N58" s="80">
        <f t="shared" si="11"/>
        <v>0</v>
      </c>
      <c r="O58" s="80">
        <f t="shared" si="11"/>
        <v>207200</v>
      </c>
      <c r="P58" s="80">
        <f t="shared" si="11"/>
        <v>0</v>
      </c>
      <c r="Q58" s="80">
        <v>0</v>
      </c>
      <c r="R58" s="80">
        <v>0</v>
      </c>
      <c r="S58" s="80">
        <f>S55-S56+S57</f>
        <v>0</v>
      </c>
      <c r="T58" s="80">
        <f>T55-T56+T57</f>
        <v>0</v>
      </c>
      <c r="U58" s="80">
        <v>0</v>
      </c>
      <c r="V58" s="80">
        <v>0</v>
      </c>
      <c r="W58" s="80">
        <v>0</v>
      </c>
    </row>
    <row r="59" spans="2:24" s="24" customFormat="1" ht="15" customHeight="1">
      <c r="B59" s="111" t="s">
        <v>110</v>
      </c>
      <c r="C59" s="111"/>
      <c r="D59" s="111"/>
      <c r="E59" s="112" t="s">
        <v>111</v>
      </c>
      <c r="F59" s="112"/>
      <c r="G59" s="81" t="s">
        <v>40</v>
      </c>
      <c r="H59" s="104">
        <f>J59+S59</f>
        <v>1583132</v>
      </c>
      <c r="I59" s="113"/>
      <c r="J59" s="80">
        <f>K59+N59+O59+P59+Q59+R59</f>
        <v>1583132</v>
      </c>
      <c r="K59" s="80">
        <f>L59+M59</f>
        <v>1583132</v>
      </c>
      <c r="L59" s="80">
        <v>13000</v>
      </c>
      <c r="M59" s="80">
        <v>1570132</v>
      </c>
      <c r="N59" s="80">
        <v>0</v>
      </c>
      <c r="O59" s="80">
        <v>0</v>
      </c>
      <c r="P59" s="80" t="s">
        <v>41</v>
      </c>
      <c r="Q59" s="80" t="s">
        <v>41</v>
      </c>
      <c r="R59" s="80" t="s">
        <v>41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114"/>
    </row>
    <row r="60" spans="2:24" s="24" customFormat="1" ht="18.75" customHeight="1">
      <c r="B60" s="111"/>
      <c r="C60" s="111"/>
      <c r="D60" s="111"/>
      <c r="E60" s="112"/>
      <c r="F60" s="112"/>
      <c r="G60" s="81" t="s">
        <v>42</v>
      </c>
      <c r="H60" s="104">
        <f>J60+S60</f>
        <v>0</v>
      </c>
      <c r="I60" s="113"/>
      <c r="J60" s="80">
        <f>K60+N60+O60+P60+Q60+R60</f>
        <v>0</v>
      </c>
      <c r="K60" s="80">
        <f>L60+M60</f>
        <v>0</v>
      </c>
      <c r="L60" s="80">
        <v>0</v>
      </c>
      <c r="M60" s="80">
        <v>0</v>
      </c>
      <c r="N60" s="80" t="s">
        <v>41</v>
      </c>
      <c r="O60" s="80">
        <v>0</v>
      </c>
      <c r="P60" s="80" t="s">
        <v>41</v>
      </c>
      <c r="Q60" s="80" t="s">
        <v>41</v>
      </c>
      <c r="R60" s="80" t="s">
        <v>41</v>
      </c>
      <c r="S60" s="80">
        <f>T60+V60+W60</f>
        <v>0</v>
      </c>
      <c r="T60" s="80">
        <v>0</v>
      </c>
      <c r="U60" s="80">
        <v>0</v>
      </c>
      <c r="V60" s="80" t="s">
        <v>41</v>
      </c>
      <c r="W60" s="80">
        <v>0</v>
      </c>
      <c r="X60" s="114"/>
    </row>
    <row r="61" spans="2:24" s="24" customFormat="1" ht="15.75" customHeight="1">
      <c r="B61" s="111"/>
      <c r="C61" s="111"/>
      <c r="D61" s="111"/>
      <c r="E61" s="112"/>
      <c r="F61" s="112"/>
      <c r="G61" s="81" t="s">
        <v>43</v>
      </c>
      <c r="H61" s="104">
        <f>J61+S61</f>
        <v>2000</v>
      </c>
      <c r="I61" s="113"/>
      <c r="J61" s="80">
        <f>K61+N61+O61+P61+Q61+R61</f>
        <v>2000</v>
      </c>
      <c r="K61" s="80">
        <f>L61+M61</f>
        <v>2000</v>
      </c>
      <c r="L61" s="80">
        <v>0</v>
      </c>
      <c r="M61" s="80">
        <v>2000</v>
      </c>
      <c r="N61" s="80">
        <v>0</v>
      </c>
      <c r="O61" s="80">
        <v>0</v>
      </c>
      <c r="P61" s="80" t="s">
        <v>41</v>
      </c>
      <c r="Q61" s="80" t="s">
        <v>41</v>
      </c>
      <c r="R61" s="80" t="s">
        <v>41</v>
      </c>
      <c r="S61" s="80">
        <f>T61+V61+W61</f>
        <v>0</v>
      </c>
      <c r="T61" s="80">
        <v>0</v>
      </c>
      <c r="U61" s="80">
        <v>0</v>
      </c>
      <c r="V61" s="80" t="s">
        <v>41</v>
      </c>
      <c r="W61" s="80">
        <v>0</v>
      </c>
      <c r="X61" s="114"/>
    </row>
    <row r="62" spans="2:23" s="24" customFormat="1" ht="15" customHeight="1">
      <c r="B62" s="111"/>
      <c r="C62" s="111"/>
      <c r="D62" s="111"/>
      <c r="E62" s="112"/>
      <c r="F62" s="112"/>
      <c r="G62" s="81" t="s">
        <v>44</v>
      </c>
      <c r="H62" s="104">
        <f>H59-H60+H61</f>
        <v>1585132</v>
      </c>
      <c r="I62" s="113"/>
      <c r="J62" s="66">
        <f aca="true" t="shared" si="12" ref="J62:T62">J59-J60+J61</f>
        <v>1585132</v>
      </c>
      <c r="K62" s="66">
        <f t="shared" si="12"/>
        <v>1585132</v>
      </c>
      <c r="L62" s="80">
        <f t="shared" si="12"/>
        <v>13000</v>
      </c>
      <c r="M62" s="80">
        <f t="shared" si="12"/>
        <v>1572132</v>
      </c>
      <c r="N62" s="80">
        <f t="shared" si="12"/>
        <v>0</v>
      </c>
      <c r="O62" s="80">
        <f t="shared" si="12"/>
        <v>0</v>
      </c>
      <c r="P62" s="80">
        <f t="shared" si="12"/>
        <v>0</v>
      </c>
      <c r="Q62" s="80">
        <f t="shared" si="12"/>
        <v>0</v>
      </c>
      <c r="R62" s="80">
        <f t="shared" si="12"/>
        <v>0</v>
      </c>
      <c r="S62" s="66">
        <f t="shared" si="12"/>
        <v>0</v>
      </c>
      <c r="T62" s="80">
        <f t="shared" si="12"/>
        <v>0</v>
      </c>
      <c r="U62" s="80">
        <v>0</v>
      </c>
      <c r="V62" s="80">
        <v>0</v>
      </c>
      <c r="W62" s="80">
        <v>0</v>
      </c>
    </row>
    <row r="63" spans="2:23" s="24" customFormat="1" ht="14.25" customHeight="1">
      <c r="B63" s="105"/>
      <c r="C63" s="106"/>
      <c r="D63" s="99" t="s">
        <v>113</v>
      </c>
      <c r="E63" s="102" t="s">
        <v>112</v>
      </c>
      <c r="F63" s="102"/>
      <c r="G63" s="81" t="s">
        <v>40</v>
      </c>
      <c r="H63" s="103">
        <f>J63+S63</f>
        <v>48500</v>
      </c>
      <c r="I63" s="103"/>
      <c r="J63" s="82">
        <f>K63+N63+O63+P63+Q63+R63</f>
        <v>48500</v>
      </c>
      <c r="K63" s="82">
        <f>L63+M63</f>
        <v>48500</v>
      </c>
      <c r="L63" s="82">
        <v>0</v>
      </c>
      <c r="M63" s="82">
        <v>48500</v>
      </c>
      <c r="N63" s="82" t="s">
        <v>41</v>
      </c>
      <c r="O63" s="82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</row>
    <row r="64" spans="2:23" s="24" customFormat="1" ht="14.25" customHeight="1">
      <c r="B64" s="107"/>
      <c r="C64" s="108"/>
      <c r="D64" s="100"/>
      <c r="E64" s="102"/>
      <c r="F64" s="102"/>
      <c r="G64" s="81" t="s">
        <v>42</v>
      </c>
      <c r="H64" s="104">
        <f>J64+S64</f>
        <v>0</v>
      </c>
      <c r="I64" s="104"/>
      <c r="J64" s="80">
        <f>K64</f>
        <v>0</v>
      </c>
      <c r="K64" s="80">
        <f>L64+M64</f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</row>
    <row r="65" spans="2:23" s="24" customFormat="1" ht="14.25" customHeight="1">
      <c r="B65" s="107"/>
      <c r="C65" s="108"/>
      <c r="D65" s="100"/>
      <c r="E65" s="102"/>
      <c r="F65" s="102"/>
      <c r="G65" s="81" t="s">
        <v>43</v>
      </c>
      <c r="H65" s="104">
        <f>J65+S65</f>
        <v>2000</v>
      </c>
      <c r="I65" s="104"/>
      <c r="J65" s="80">
        <f>K65+N65+O65+P65+Q65+R65</f>
        <v>2000</v>
      </c>
      <c r="K65" s="80">
        <f>L65+M65</f>
        <v>2000</v>
      </c>
      <c r="L65" s="80">
        <v>0</v>
      </c>
      <c r="M65" s="80">
        <v>2000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</row>
    <row r="66" spans="2:23" s="24" customFormat="1" ht="14.25" customHeight="1">
      <c r="B66" s="109"/>
      <c r="C66" s="110"/>
      <c r="D66" s="101"/>
      <c r="E66" s="102"/>
      <c r="F66" s="102"/>
      <c r="G66" s="81" t="s">
        <v>44</v>
      </c>
      <c r="H66" s="104">
        <f>H63-H64+H65</f>
        <v>50500</v>
      </c>
      <c r="I66" s="104"/>
      <c r="J66" s="80">
        <f aca="true" t="shared" si="13" ref="J66:O66">J63-J64+J65</f>
        <v>50500</v>
      </c>
      <c r="K66" s="80">
        <f t="shared" si="13"/>
        <v>50500</v>
      </c>
      <c r="L66" s="80">
        <f t="shared" si="13"/>
        <v>0</v>
      </c>
      <c r="M66" s="80">
        <f t="shared" si="13"/>
        <v>50500</v>
      </c>
      <c r="N66" s="80">
        <f t="shared" si="13"/>
        <v>0</v>
      </c>
      <c r="O66" s="80">
        <f t="shared" si="13"/>
        <v>0</v>
      </c>
      <c r="P66" s="80">
        <v>0</v>
      </c>
      <c r="Q66" s="80">
        <v>0</v>
      </c>
      <c r="R66" s="80">
        <v>0</v>
      </c>
      <c r="S66" s="80">
        <f>S63-S64+S65</f>
        <v>0</v>
      </c>
      <c r="T66" s="80">
        <f>T63-T64+T65</f>
        <v>0</v>
      </c>
      <c r="U66" s="80">
        <v>0</v>
      </c>
      <c r="V66" s="80">
        <v>0</v>
      </c>
      <c r="W66" s="80">
        <v>0</v>
      </c>
    </row>
    <row r="67" spans="2:23" s="24" customFormat="1" ht="22.5" customHeight="1">
      <c r="B67" s="111" t="s">
        <v>45</v>
      </c>
      <c r="C67" s="111"/>
      <c r="D67" s="111"/>
      <c r="E67" s="111"/>
      <c r="F67" s="111"/>
      <c r="G67" s="81" t="s">
        <v>40</v>
      </c>
      <c r="H67" s="125">
        <f>J67+S67</f>
        <v>45817366.03</v>
      </c>
      <c r="I67" s="126"/>
      <c r="J67" s="86">
        <f>K67+N67+O67+P67+R67</f>
        <v>34860866.06</v>
      </c>
      <c r="K67" s="86">
        <f>L67+M67</f>
        <v>27948347.240000002</v>
      </c>
      <c r="L67" s="86">
        <v>16809661.18</v>
      </c>
      <c r="M67" s="86">
        <v>11138686.06</v>
      </c>
      <c r="N67" s="86">
        <v>1245071</v>
      </c>
      <c r="O67" s="86">
        <v>4171671</v>
      </c>
      <c r="P67" s="86">
        <v>262252.82</v>
      </c>
      <c r="Q67" s="86" t="s">
        <v>41</v>
      </c>
      <c r="R67" s="86">
        <v>1233524</v>
      </c>
      <c r="S67" s="86">
        <v>10956499.97</v>
      </c>
      <c r="T67" s="86">
        <v>9814294.97</v>
      </c>
      <c r="U67" s="86">
        <v>5176745.97</v>
      </c>
      <c r="V67" s="86">
        <v>0</v>
      </c>
      <c r="W67" s="86">
        <v>1142205</v>
      </c>
    </row>
    <row r="68" spans="2:23" s="24" customFormat="1" ht="20.25" customHeight="1">
      <c r="B68" s="111"/>
      <c r="C68" s="111"/>
      <c r="D68" s="111"/>
      <c r="E68" s="111"/>
      <c r="F68" s="111"/>
      <c r="G68" s="81" t="s">
        <v>42</v>
      </c>
      <c r="H68" s="120">
        <f>J68+S68</f>
        <v>26785</v>
      </c>
      <c r="I68" s="120"/>
      <c r="J68" s="86">
        <f>K68+N68+O68+P68+Q68+R68</f>
        <v>26785</v>
      </c>
      <c r="K68" s="86">
        <f>L68+M68</f>
        <v>20285</v>
      </c>
      <c r="L68" s="86">
        <v>11000</v>
      </c>
      <c r="M68" s="86">
        <v>9285</v>
      </c>
      <c r="N68" s="86">
        <v>0</v>
      </c>
      <c r="O68" s="86">
        <f>O12</f>
        <v>6500</v>
      </c>
      <c r="P68" s="86" t="s">
        <v>41</v>
      </c>
      <c r="Q68" s="86" t="s">
        <v>41</v>
      </c>
      <c r="R68" s="86" t="s">
        <v>41</v>
      </c>
      <c r="S68" s="86">
        <f>T68+V68+W68</f>
        <v>0</v>
      </c>
      <c r="T68" s="86">
        <v>0</v>
      </c>
      <c r="U68" s="86">
        <v>0</v>
      </c>
      <c r="V68" s="86" t="s">
        <v>41</v>
      </c>
      <c r="W68" s="80">
        <v>0</v>
      </c>
    </row>
    <row r="69" spans="2:23" s="24" customFormat="1" ht="17.25" customHeight="1">
      <c r="B69" s="111"/>
      <c r="C69" s="111"/>
      <c r="D69" s="111"/>
      <c r="E69" s="111"/>
      <c r="F69" s="111"/>
      <c r="G69" s="81" t="s">
        <v>43</v>
      </c>
      <c r="H69" s="120">
        <f>J69+S69</f>
        <v>58028</v>
      </c>
      <c r="I69" s="120"/>
      <c r="J69" s="86">
        <f>K69+O69</f>
        <v>58028</v>
      </c>
      <c r="K69" s="86">
        <f>L69+M69</f>
        <v>26785</v>
      </c>
      <c r="L69" s="86">
        <v>3590</v>
      </c>
      <c r="M69" s="86">
        <v>23195</v>
      </c>
      <c r="N69" s="86" t="str">
        <f>N13</f>
        <v>0,00</v>
      </c>
      <c r="O69" s="86">
        <v>31243</v>
      </c>
      <c r="P69" s="86">
        <v>0</v>
      </c>
      <c r="Q69" s="86" t="s">
        <v>41</v>
      </c>
      <c r="R69" s="86">
        <v>0</v>
      </c>
      <c r="S69" s="86">
        <f>T69+V69+W69</f>
        <v>0</v>
      </c>
      <c r="T69" s="86">
        <v>0</v>
      </c>
      <c r="U69" s="86">
        <v>0</v>
      </c>
      <c r="V69" s="86" t="s">
        <v>41</v>
      </c>
      <c r="W69" s="80">
        <v>0</v>
      </c>
    </row>
    <row r="70" spans="2:23" s="25" customFormat="1" ht="23.25" customHeight="1">
      <c r="B70" s="111"/>
      <c r="C70" s="111"/>
      <c r="D70" s="111"/>
      <c r="E70" s="111"/>
      <c r="F70" s="111"/>
      <c r="G70" s="83" t="s">
        <v>44</v>
      </c>
      <c r="H70" s="120">
        <f>H67-H68+H69</f>
        <v>45848609.03</v>
      </c>
      <c r="I70" s="120"/>
      <c r="J70" s="86">
        <f>J67-J68+J69</f>
        <v>34892109.06</v>
      </c>
      <c r="K70" s="86">
        <f>K67-K68+K69</f>
        <v>27954847.240000002</v>
      </c>
      <c r="L70" s="86">
        <f aca="true" t="shared" si="14" ref="L70:W70">L67-L68+L69</f>
        <v>16802251.18</v>
      </c>
      <c r="M70" s="86">
        <f t="shared" si="14"/>
        <v>11152596.06</v>
      </c>
      <c r="N70" s="86">
        <f t="shared" si="14"/>
        <v>1245071</v>
      </c>
      <c r="O70" s="86">
        <f>O67-O68+O69</f>
        <v>4196414</v>
      </c>
      <c r="P70" s="86">
        <f t="shared" si="14"/>
        <v>262252.82</v>
      </c>
      <c r="Q70" s="86">
        <f t="shared" si="14"/>
        <v>0</v>
      </c>
      <c r="R70" s="86">
        <f t="shared" si="14"/>
        <v>1233524</v>
      </c>
      <c r="S70" s="86">
        <f>S67-S68+S69</f>
        <v>10956499.97</v>
      </c>
      <c r="T70" s="86">
        <f>T67-T68+T69</f>
        <v>9814294.97</v>
      </c>
      <c r="U70" s="86">
        <f t="shared" si="14"/>
        <v>5176745.97</v>
      </c>
      <c r="V70" s="86">
        <f t="shared" si="14"/>
        <v>0</v>
      </c>
      <c r="W70" s="86">
        <f t="shared" si="14"/>
        <v>1142205</v>
      </c>
    </row>
    <row r="71" spans="1:23" s="4" customFormat="1" ht="11.25" customHeight="1">
      <c r="A71" s="3"/>
      <c r="B71" s="87"/>
      <c r="C71" s="87"/>
      <c r="D71" s="87"/>
      <c r="E71" s="87"/>
      <c r="F71" s="87"/>
      <c r="G71" s="8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1:23" s="4" customFormat="1" ht="132" customHeight="1">
      <c r="A72" s="3"/>
      <c r="B72" s="121" t="s">
        <v>115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</row>
    <row r="73" spans="20:22" ht="21.75" customHeight="1">
      <c r="T73" s="122" t="s">
        <v>4</v>
      </c>
      <c r="U73" s="122"/>
      <c r="V73" s="122"/>
    </row>
    <row r="74" spans="20:22" ht="11.25" customHeight="1">
      <c r="T74" s="5"/>
      <c r="U74" s="5"/>
      <c r="V74" s="6"/>
    </row>
    <row r="75" spans="17:22" ht="17.25" customHeight="1">
      <c r="Q75" s="23"/>
      <c r="T75" s="122" t="s">
        <v>5</v>
      </c>
      <c r="U75" s="122"/>
      <c r="V75" s="122"/>
    </row>
  </sheetData>
  <sheetProtection/>
  <mergeCells count="139">
    <mergeCell ref="X27:X29"/>
    <mergeCell ref="H28:I28"/>
    <mergeCell ref="H29:I29"/>
    <mergeCell ref="H30:I30"/>
    <mergeCell ref="H40:I40"/>
    <mergeCell ref="H41:I41"/>
    <mergeCell ref="H31:I31"/>
    <mergeCell ref="H32:I32"/>
    <mergeCell ref="H33:I33"/>
    <mergeCell ref="H34:I34"/>
    <mergeCell ref="D31:D34"/>
    <mergeCell ref="E31:F34"/>
    <mergeCell ref="H39:I39"/>
    <mergeCell ref="B39:C42"/>
    <mergeCell ref="D39:D42"/>
    <mergeCell ref="E39:F42"/>
    <mergeCell ref="B35:C38"/>
    <mergeCell ref="T75:V75"/>
    <mergeCell ref="B27:C30"/>
    <mergeCell ref="D27:D30"/>
    <mergeCell ref="E27:F30"/>
    <mergeCell ref="H27:I27"/>
    <mergeCell ref="H42:I42"/>
    <mergeCell ref="B67:F70"/>
    <mergeCell ref="H67:I67"/>
    <mergeCell ref="H68:I68"/>
    <mergeCell ref="B31:C34"/>
    <mergeCell ref="H70:I70"/>
    <mergeCell ref="B72:W72"/>
    <mergeCell ref="B43:C46"/>
    <mergeCell ref="D43:D46"/>
    <mergeCell ref="E43:F46"/>
    <mergeCell ref="T73:V73"/>
    <mergeCell ref="H69:I69"/>
    <mergeCell ref="B15:C18"/>
    <mergeCell ref="H15:I15"/>
    <mergeCell ref="H16:I16"/>
    <mergeCell ref="H17:I17"/>
    <mergeCell ref="H18:I18"/>
    <mergeCell ref="D15:D18"/>
    <mergeCell ref="E15:F18"/>
    <mergeCell ref="H43:I43"/>
    <mergeCell ref="H58:I58"/>
    <mergeCell ref="B11:C14"/>
    <mergeCell ref="D11:D14"/>
    <mergeCell ref="E11:F14"/>
    <mergeCell ref="H11:I11"/>
    <mergeCell ref="X11:X13"/>
    <mergeCell ref="H12:I12"/>
    <mergeCell ref="H13:I13"/>
    <mergeCell ref="H14:I14"/>
    <mergeCell ref="B10:C10"/>
    <mergeCell ref="E10:G10"/>
    <mergeCell ref="H10:I10"/>
    <mergeCell ref="B4:C9"/>
    <mergeCell ref="D4:D9"/>
    <mergeCell ref="J4:W4"/>
    <mergeCell ref="T5:W5"/>
    <mergeCell ref="J5:J9"/>
    <mergeCell ref="K7:K9"/>
    <mergeCell ref="T6:T9"/>
    <mergeCell ref="U6:U7"/>
    <mergeCell ref="V6:V9"/>
    <mergeCell ref="O7:O9"/>
    <mergeCell ref="P7:P9"/>
    <mergeCell ref="W6:W9"/>
    <mergeCell ref="Q7:Q9"/>
    <mergeCell ref="R7:R9"/>
    <mergeCell ref="U8:U9"/>
    <mergeCell ref="L7:M8"/>
    <mergeCell ref="N7:N9"/>
    <mergeCell ref="A1:W1"/>
    <mergeCell ref="B2:W2"/>
    <mergeCell ref="A3:B3"/>
    <mergeCell ref="C3:W3"/>
    <mergeCell ref="E4:G9"/>
    <mergeCell ref="H4:I9"/>
    <mergeCell ref="K5:R6"/>
    <mergeCell ref="S5:S9"/>
    <mergeCell ref="X43:X45"/>
    <mergeCell ref="H44:I44"/>
    <mergeCell ref="H45:I45"/>
    <mergeCell ref="H46:I46"/>
    <mergeCell ref="B55:C58"/>
    <mergeCell ref="D55:D58"/>
    <mergeCell ref="E55:F58"/>
    <mergeCell ref="H55:I55"/>
    <mergeCell ref="H56:I56"/>
    <mergeCell ref="H57:I57"/>
    <mergeCell ref="B47:C50"/>
    <mergeCell ref="D47:D50"/>
    <mergeCell ref="B59:C62"/>
    <mergeCell ref="D59:D62"/>
    <mergeCell ref="E59:F62"/>
    <mergeCell ref="H59:I59"/>
    <mergeCell ref="B51:C54"/>
    <mergeCell ref="X59:X61"/>
    <mergeCell ref="H60:I60"/>
    <mergeCell ref="H61:I61"/>
    <mergeCell ref="H62:I62"/>
    <mergeCell ref="B63:C66"/>
    <mergeCell ref="D63:D66"/>
    <mergeCell ref="E63:F66"/>
    <mergeCell ref="H63:I63"/>
    <mergeCell ref="H64:I64"/>
    <mergeCell ref="H65:I65"/>
    <mergeCell ref="H66:I66"/>
    <mergeCell ref="E47:F50"/>
    <mergeCell ref="H47:I47"/>
    <mergeCell ref="H48:I48"/>
    <mergeCell ref="H49:I49"/>
    <mergeCell ref="H50:I50"/>
    <mergeCell ref="D51:D54"/>
    <mergeCell ref="E51:F54"/>
    <mergeCell ref="H51:I51"/>
    <mergeCell ref="H52:I52"/>
    <mergeCell ref="H53:I53"/>
    <mergeCell ref="H54:I54"/>
    <mergeCell ref="B19:C22"/>
    <mergeCell ref="D19:D22"/>
    <mergeCell ref="E19:F22"/>
    <mergeCell ref="H19:I19"/>
    <mergeCell ref="X19:X21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D35:D38"/>
    <mergeCell ref="E35:F38"/>
    <mergeCell ref="H35:I35"/>
    <mergeCell ref="H36:I36"/>
    <mergeCell ref="H37:I37"/>
    <mergeCell ref="H38:I38"/>
  </mergeCells>
  <printOptions/>
  <pageMargins left="0.17" right="0.17" top="0.5" bottom="0.59" header="0.21" footer="0.15748031496062992"/>
  <pageSetup horizontalDpi="600" verticalDpi="600" orientation="landscape" paperSize="9" scale="75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9.140625" style="22" customWidth="1"/>
    <col min="2" max="2" width="11.28125" style="22" customWidth="1"/>
    <col min="3" max="3" width="61.00390625" style="22" customWidth="1"/>
    <col min="4" max="4" width="15.8515625" style="22" customWidth="1"/>
    <col min="5" max="5" width="15.421875" style="22" customWidth="1"/>
    <col min="6" max="6" width="15.7109375" style="22" customWidth="1"/>
    <col min="7" max="7" width="13.8515625" style="0" customWidth="1"/>
  </cols>
  <sheetData>
    <row r="1" spans="3:25" ht="15.75" customHeight="1">
      <c r="C1" s="133" t="s">
        <v>100</v>
      </c>
      <c r="D1" s="133"/>
      <c r="E1" s="133"/>
      <c r="F1" s="133"/>
      <c r="G1" s="133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3:24" ht="18" customHeight="1">
      <c r="C2" s="134" t="s">
        <v>101</v>
      </c>
      <c r="D2" s="134"/>
      <c r="E2" s="134"/>
      <c r="F2" s="134"/>
      <c r="G2" s="134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7" ht="39.75" customHeight="1">
      <c r="A3" s="135" t="s">
        <v>65</v>
      </c>
      <c r="B3" s="135"/>
      <c r="C3" s="135"/>
      <c r="D3" s="135"/>
      <c r="E3" s="135"/>
      <c r="F3" s="135"/>
      <c r="G3" s="135"/>
    </row>
    <row r="4" ht="7.5" customHeight="1">
      <c r="G4" s="28"/>
    </row>
    <row r="5" spans="1:7" s="30" customFormat="1" ht="15" customHeight="1">
      <c r="A5" s="130" t="s">
        <v>0</v>
      </c>
      <c r="B5" s="127" t="s">
        <v>3</v>
      </c>
      <c r="C5" s="127" t="s">
        <v>66</v>
      </c>
      <c r="D5" s="129" t="s">
        <v>67</v>
      </c>
      <c r="E5" s="129" t="s">
        <v>68</v>
      </c>
      <c r="F5" s="129" t="s">
        <v>10</v>
      </c>
      <c r="G5" s="129"/>
    </row>
    <row r="6" spans="1:7" s="30" customFormat="1" ht="36" customHeight="1">
      <c r="A6" s="130"/>
      <c r="B6" s="128"/>
      <c r="C6" s="128"/>
      <c r="D6" s="130"/>
      <c r="E6" s="129"/>
      <c r="F6" s="29" t="s">
        <v>69</v>
      </c>
      <c r="G6" s="29" t="s">
        <v>70</v>
      </c>
    </row>
    <row r="7" spans="1:7" s="32" customFormat="1" ht="1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s="32" customFormat="1" ht="15" customHeight="1">
      <c r="A8" s="61" t="s">
        <v>81</v>
      </c>
      <c r="B8" s="33"/>
      <c r="C8" s="34" t="s">
        <v>82</v>
      </c>
      <c r="D8" s="35">
        <f>D9</f>
        <v>46164.24</v>
      </c>
      <c r="E8" s="35">
        <f>E9</f>
        <v>46164.24</v>
      </c>
      <c r="F8" s="35">
        <f>F9</f>
        <v>46164.24</v>
      </c>
      <c r="G8" s="36">
        <v>0</v>
      </c>
    </row>
    <row r="9" spans="1:7" s="32" customFormat="1" ht="15" customHeight="1">
      <c r="A9" s="62"/>
      <c r="B9" s="62" t="s">
        <v>83</v>
      </c>
      <c r="C9" s="63" t="s">
        <v>80</v>
      </c>
      <c r="D9" s="40">
        <v>46164.24</v>
      </c>
      <c r="E9" s="40">
        <v>46164.24</v>
      </c>
      <c r="F9" s="40">
        <v>46164.24</v>
      </c>
      <c r="G9" s="64"/>
    </row>
    <row r="10" spans="1:7" s="37" customFormat="1" ht="18" customHeight="1">
      <c r="A10" s="33">
        <v>750</v>
      </c>
      <c r="B10" s="33"/>
      <c r="C10" s="34" t="s">
        <v>71</v>
      </c>
      <c r="D10" s="35">
        <f>D11</f>
        <v>79083</v>
      </c>
      <c r="E10" s="35">
        <f>E11</f>
        <v>79083</v>
      </c>
      <c r="F10" s="35">
        <f>F11</f>
        <v>79083</v>
      </c>
      <c r="G10" s="36">
        <v>0</v>
      </c>
    </row>
    <row r="11" spans="1:7" ht="17.25" customHeight="1">
      <c r="A11" s="38"/>
      <c r="B11" s="38">
        <v>75011</v>
      </c>
      <c r="C11" s="39" t="s">
        <v>72</v>
      </c>
      <c r="D11" s="40">
        <v>79083</v>
      </c>
      <c r="E11" s="40">
        <v>79083</v>
      </c>
      <c r="F11" s="40">
        <f>E11</f>
        <v>79083</v>
      </c>
      <c r="G11" s="41">
        <v>0</v>
      </c>
    </row>
    <row r="12" spans="1:7" s="37" customFormat="1" ht="30" customHeight="1">
      <c r="A12" s="33">
        <v>751</v>
      </c>
      <c r="B12" s="33"/>
      <c r="C12" s="34" t="s">
        <v>73</v>
      </c>
      <c r="D12" s="35">
        <f>D13</f>
        <v>1932</v>
      </c>
      <c r="E12" s="35">
        <f>E13</f>
        <v>1932</v>
      </c>
      <c r="F12" s="35">
        <f>F13</f>
        <v>1932</v>
      </c>
      <c r="G12" s="42">
        <v>0</v>
      </c>
    </row>
    <row r="13" spans="1:7" ht="27.75" customHeight="1">
      <c r="A13" s="38"/>
      <c r="B13" s="38">
        <v>75101</v>
      </c>
      <c r="C13" s="39" t="s">
        <v>74</v>
      </c>
      <c r="D13" s="40">
        <v>1932</v>
      </c>
      <c r="E13" s="40">
        <v>1932</v>
      </c>
      <c r="F13" s="40">
        <v>1932</v>
      </c>
      <c r="G13" s="41">
        <v>0</v>
      </c>
    </row>
    <row r="14" spans="1:7" s="37" customFormat="1" ht="16.5" customHeight="1">
      <c r="A14" s="33">
        <v>754</v>
      </c>
      <c r="B14" s="43"/>
      <c r="C14" s="34" t="s">
        <v>75</v>
      </c>
      <c r="D14" s="44">
        <f>D15</f>
        <v>300</v>
      </c>
      <c r="E14" s="44">
        <f>E15</f>
        <v>300</v>
      </c>
      <c r="F14" s="44">
        <f>F15</f>
        <v>300</v>
      </c>
      <c r="G14" s="42">
        <v>0</v>
      </c>
    </row>
    <row r="15" spans="1:7" ht="18" customHeight="1">
      <c r="A15" s="45"/>
      <c r="B15" s="38">
        <v>75414</v>
      </c>
      <c r="C15" s="39" t="s">
        <v>76</v>
      </c>
      <c r="D15" s="46">
        <v>300</v>
      </c>
      <c r="E15" s="46">
        <v>300</v>
      </c>
      <c r="F15" s="46">
        <f>E15</f>
        <v>300</v>
      </c>
      <c r="G15" s="41"/>
    </row>
    <row r="16" spans="1:7" s="37" customFormat="1" ht="16.5" customHeight="1">
      <c r="A16" s="33">
        <v>852</v>
      </c>
      <c r="B16" s="33"/>
      <c r="C16" s="34" t="s">
        <v>63</v>
      </c>
      <c r="D16" s="35">
        <f>D17+D18+D19+D20</f>
        <v>2848743</v>
      </c>
      <c r="E16" s="35">
        <f>E17+E18+E19+E20</f>
        <v>2848743</v>
      </c>
      <c r="F16" s="35">
        <f>F17+F18+F19+F20</f>
        <v>2848743</v>
      </c>
      <c r="G16" s="47">
        <v>0</v>
      </c>
    </row>
    <row r="17" spans="1:7" ht="42" customHeight="1">
      <c r="A17" s="38"/>
      <c r="B17" s="38">
        <v>85212</v>
      </c>
      <c r="C17" s="39" t="s">
        <v>77</v>
      </c>
      <c r="D17" s="40">
        <v>2685243</v>
      </c>
      <c r="E17" s="40">
        <v>2685243</v>
      </c>
      <c r="F17" s="40">
        <v>2685243</v>
      </c>
      <c r="G17" s="41">
        <v>0</v>
      </c>
    </row>
    <row r="18" spans="1:7" ht="30.75" customHeight="1">
      <c r="A18" s="38"/>
      <c r="B18" s="38">
        <v>85213</v>
      </c>
      <c r="C18" s="39" t="s">
        <v>78</v>
      </c>
      <c r="D18" s="40">
        <v>12300</v>
      </c>
      <c r="E18" s="40">
        <v>12300</v>
      </c>
      <c r="F18" s="40">
        <v>12300</v>
      </c>
      <c r="G18" s="41">
        <v>0</v>
      </c>
    </row>
    <row r="19" spans="1:7" ht="20.25" customHeight="1">
      <c r="A19" s="38"/>
      <c r="B19" s="38">
        <v>85228</v>
      </c>
      <c r="C19" s="39" t="s">
        <v>79</v>
      </c>
      <c r="D19" s="48">
        <v>105000</v>
      </c>
      <c r="E19" s="48">
        <v>105000</v>
      </c>
      <c r="F19" s="48">
        <v>105000</v>
      </c>
      <c r="G19" s="49">
        <v>0</v>
      </c>
    </row>
    <row r="20" spans="1:7" ht="20.25" customHeight="1">
      <c r="A20" s="38"/>
      <c r="B20" s="38">
        <v>85295</v>
      </c>
      <c r="C20" s="39" t="s">
        <v>80</v>
      </c>
      <c r="D20" s="50">
        <v>46200</v>
      </c>
      <c r="E20" s="50">
        <v>46200</v>
      </c>
      <c r="F20" s="50">
        <v>46200</v>
      </c>
      <c r="G20" s="49">
        <v>0</v>
      </c>
    </row>
    <row r="21" spans="1:7" s="53" customFormat="1" ht="21.75" customHeight="1">
      <c r="A21" s="131" t="s">
        <v>49</v>
      </c>
      <c r="B21" s="131"/>
      <c r="C21" s="131"/>
      <c r="D21" s="51">
        <f>D16+D14+D12+D10+D8</f>
        <v>2976222.24</v>
      </c>
      <c r="E21" s="51">
        <f>E16+E14+E12+E10+E8</f>
        <v>2976222.24</v>
      </c>
      <c r="F21" s="51">
        <f>F16+F14+F12+F10+F8</f>
        <v>2976222.24</v>
      </c>
      <c r="G21" s="52">
        <v>0</v>
      </c>
    </row>
    <row r="22" ht="25.5" customHeight="1"/>
    <row r="23" spans="1:7" ht="15" customHeight="1">
      <c r="A23" s="54"/>
      <c r="E23" s="132" t="s">
        <v>4</v>
      </c>
      <c r="F23" s="132"/>
      <c r="G23" s="132"/>
    </row>
    <row r="25" spans="5:7" ht="17.25" customHeight="1">
      <c r="E25" s="132" t="s">
        <v>5</v>
      </c>
      <c r="F25" s="132"/>
      <c r="G25" s="132"/>
    </row>
  </sheetData>
  <sheetProtection/>
  <mergeCells count="12">
    <mergeCell ref="C1:G1"/>
    <mergeCell ref="C2:G2"/>
    <mergeCell ref="A3:G3"/>
    <mergeCell ref="A5:A6"/>
    <mergeCell ref="B5:B6"/>
    <mergeCell ref="C5:C6"/>
    <mergeCell ref="D5:D6"/>
    <mergeCell ref="E5:E6"/>
    <mergeCell ref="F5:G5"/>
    <mergeCell ref="A21:C21"/>
    <mergeCell ref="E25:G25"/>
    <mergeCell ref="E23:G23"/>
  </mergeCells>
  <printOptions/>
  <pageMargins left="0.21" right="0.22" top="0.7480314960629921" bottom="0.4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2012-10-11T10:08:03Z</cp:lastPrinted>
  <dcterms:created xsi:type="dcterms:W3CDTF">2009-10-15T10:17:39Z</dcterms:created>
  <dcterms:modified xsi:type="dcterms:W3CDTF">2012-10-11T10:08:44Z</dcterms:modified>
  <cp:category/>
  <cp:version/>
  <cp:contentType/>
  <cp:contentStatus/>
</cp:coreProperties>
</file>