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0">'zal nr 1'!$A$1:$W$36</definedName>
    <definedName name="_xlnm.Print_Area" localSheetId="1">'zal nr 2'!$A$1:$L$34</definedName>
  </definedNames>
  <calcPr fullCalcOnLoad="1"/>
</workbook>
</file>

<file path=xl/sharedStrings.xml><?xml version="1.0" encoding="utf-8"?>
<sst xmlns="http://schemas.openxmlformats.org/spreadsheetml/2006/main" count="203" uniqueCount="106">
  <si>
    <t>Dział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</si>
  <si>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</si>
  <si>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</si>
  <si>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</si>
  <si>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</si>
  <si>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</si>
  <si>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</si>
  <si>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</si>
  <si>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</si>
  <si>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</si>
  <si>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</si>
  <si>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</si>
  <si>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</si>
  <si>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</si>
  <si>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</si>
  <si>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</si>
  <si>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</si>
  <si>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</si>
  <si>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</si>
  <si>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</si>
  <si>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</si>
  <si>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</si>
  <si>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</si>
  <si>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</si>
  <si>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</si>
  <si>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</si>
  <si>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</si>
  <si>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</si>
  <si>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</si>
  <si>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</si>
  <si>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</si>
  <si>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</si>
  <si>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</si>
  <si>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</si>
  <si>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</si>
  <si>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</si>
  <si>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</si>
  <si>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</si>
  <si>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</si>
  <si>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</si>
  <si>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</si>
  <si>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</si>
  <si>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</si>
  <si>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</si>
  <si>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</si>
  <si>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</si>
  <si>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</si>
  <si>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</si>
  <si>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</si>
  <si>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 xml:space="preserve">W planie wydatków   Gminy  wprowadza się następujące zmiany: 
 </t>
  </si>
  <si>
    <t xml:space="preserve">Wydatki na zadania inwestycyjne na 2011 rok </t>
  </si>
  <si>
    <t>Lp.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</si>
  <si>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</si>
  <si>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</si>
  <si>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</si>
  <si>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</si>
  <si>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</si>
  <si>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</si>
  <si>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</si>
  <si>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</si>
  <si>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</si>
  <si>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</si>
  <si>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</si>
  <si>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</si>
  <si>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</si>
  <si>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01010</t>
  </si>
  <si>
    <t>Budowa sieci wodociągowej wraz z przyłączami we wsi Budy Stare, Henryszew, Jaktorów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</si>
  <si>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</si>
  <si>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</si>
  <si>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</si>
  <si>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</si>
  <si>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</si>
  <si>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</si>
  <si>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</si>
  <si>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</si>
  <si>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</si>
  <si>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</si>
  <si>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</si>
  <si>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</si>
  <si>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Ulepszenie nawierzchni dróg gminnych polegające na utwardzeniu warstwą gruzu betonowego pochodzącego z recyklingu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</si>
  <si>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</si>
  <si>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</si>
  <si>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</si>
  <si>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</si>
  <si>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</si>
  <si>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</si>
  <si>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</si>
  <si>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Zakup szorowarki jednotarczowej do czyszczenia podłóg dla Zespołu Szkolno-Przedszkolnmego w Jaktorowie</t>
  </si>
  <si>
    <t>ZSP w Jaktorowie</t>
  </si>
  <si>
    <t>Razem dział 801 - Oświata i wychowanie</t>
  </si>
  <si>
    <t>Ogółem</t>
  </si>
  <si>
    <t>x</t>
  </si>
  <si>
    <t>z dnia  15 lipca  2011r  zmieniającej uchwałę Budżetową  na rok 2011</t>
  </si>
  <si>
    <t>Wykonanie projektu na zastosowanie rekuperacji w systemie wentylacji w budowanej hali sportowej w Międzyborowie</t>
  </si>
  <si>
    <t>z dnia  15 lipca 2011r  zmieniającej uchwałę budżetową na rok 2011</t>
  </si>
  <si>
    <t>801</t>
  </si>
  <si>
    <t>Oświata i wychowanie</t>
  </si>
  <si>
    <t>80195</t>
  </si>
  <si>
    <t>Pozostała działalność</t>
  </si>
  <si>
    <t>758</t>
  </si>
  <si>
    <t>Różne rozliczenia</t>
  </si>
  <si>
    <t>75818</t>
  </si>
  <si>
    <t>Rezerwy ogólne i celowe</t>
  </si>
  <si>
    <t>Zał nr 1 do uchwały Nr  XIV / 69 /2011 Rady Gminy Jaktorów</t>
  </si>
  <si>
    <t xml:space="preserve">Zał Nr 2  do uchwały Nr XIV/ 69 /2011 Rady Gminy Jaktorów </t>
  </si>
  <si>
    <r>
      <t xml:space="preserve">  1)</t>
    </r>
    <r>
      <rPr>
        <u val="single"/>
        <sz val="10"/>
        <rFont val="Arial CE"/>
        <family val="0"/>
      </rPr>
      <t xml:space="preserve"> W  dziale 758 - Różne rozliczenia    </t>
    </r>
    <r>
      <rPr>
        <sz val="10"/>
        <rFont val="Arial CE"/>
        <family val="0"/>
      </rPr>
      <t xml:space="preserve"> zmniejsza się o kwotę 10.000 zł rezerwę ogólną celem  dofinansowania wydatku inwestycyjnego w dziale 801 - Oświata i wychowanie (pkt 2)   
 2)  </t>
    </r>
    <r>
      <rPr>
        <u val="single"/>
        <sz val="10"/>
        <rFont val="Arial CE"/>
        <family val="0"/>
      </rPr>
      <t>w dziale 801 - Oświata i wychowanie ,</t>
    </r>
    <r>
      <rPr>
        <sz val="10"/>
        <rFont val="Arial CE"/>
        <family val="0"/>
      </rPr>
      <t xml:space="preserve"> w rozdziale 80195-  Pozostała działalność zmniejsza się o kwotę 20.000 zł wydatki bieżące  (pozostałe usługi)  i zwiększa się o kwotę 30.000 zł  wydatki na zadanie inwestycyjne pn. "Wykonanie projektu na zastosowanie rekuperacji w systemie wentylacji w budowanej hali sportowej w Międzyborowie".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</si>
</sst>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2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vertical="center" wrapText="1"/>
    </xf>
    <xf numFmtId="49" fontId="26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4" fillId="0" borderId="1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33" fillId="0" borderId="11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5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49" fontId="22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6" fillId="0" borderId="10" xfId="0" applyNumberFormat="1" applyFont="1" applyFill="1" applyBorder="1" applyAlignment="1">
      <alignment horizontal="right" vertical="center" wrapText="1"/>
    </xf>
    <xf numFmtId="49" fontId="27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24" fillId="0" borderId="10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9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6" fillId="0" borderId="10" xfId="0" applyFont="1" applyFill="1" applyBorder="1" applyAlignment="1">
      <alignment horizontal="center" vertical="center" wrapText="1"/>
    </xf>
    <xf numFmtId="49" fontId="2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49" fontId="25" fillId="0" borderId="0" xfId="0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0" xfId="0" applyFont="1" applyFill="1" applyBorder="1" applyAlignment="1">
      <alignment horizontal="left" vertical="center" wrapText="1"/>
    </xf>
    <xf numFmtId="49" fontId="22" fillId="0" borderId="0" xfId="0" applyFont="1" applyFill="1" applyBorder="1" applyAlignment="1">
      <alignment horizontal="left" vertical="center" wrapText="1"/>
    </xf>
    <xf numFmtId="49" fontId="27" fillId="0" borderId="10" xfId="0" applyFont="1" applyFill="1" applyBorder="1" applyAlignment="1">
      <alignment horizontal="left" vertical="center" wrapText="1"/>
    </xf>
    <xf numFmtId="49" fontId="26" fillId="0" borderId="15" xfId="0" applyFont="1" applyFill="1" applyBorder="1" applyAlignment="1">
      <alignment horizontal="center" vertical="center" wrapText="1"/>
    </xf>
    <xf numFmtId="49" fontId="26" fillId="0" borderId="16" xfId="0" applyFont="1" applyFill="1" applyBorder="1" applyAlignment="1">
      <alignment horizontal="center" vertical="center" wrapText="1"/>
    </xf>
    <xf numFmtId="49" fontId="26" fillId="0" borderId="17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52" applyFont="1" applyFill="1" applyAlignment="1">
      <alignment horizontal="right"/>
      <protection/>
    </xf>
    <xf numFmtId="0" fontId="29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B7">
      <selection activeCell="L18" sqref="L18"/>
    </sheetView>
  </sheetViews>
  <sheetFormatPr defaultColWidth="9.140625" defaultRowHeight="12.75"/>
  <cols>
    <col min="1" max="1" width="0.13671875" style="3" hidden="1" customWidth="1"/>
    <col min="2" max="2" width="2.140625" style="3" customWidth="1"/>
    <col min="3" max="3" width="1.421875" style="3" customWidth="1"/>
    <col min="4" max="4" width="4.28125" style="3" customWidth="1"/>
    <col min="5" max="5" width="5.28125" style="3" customWidth="1"/>
    <col min="6" max="6" width="4.421875" style="3" customWidth="1"/>
    <col min="7" max="7" width="8.00390625" style="3" customWidth="1"/>
    <col min="8" max="8" width="7.140625" style="3" customWidth="1"/>
    <col min="9" max="9" width="2.421875" style="3" customWidth="1"/>
    <col min="10" max="10" width="9.7109375" style="3" customWidth="1"/>
    <col min="11" max="11" width="9.57421875" style="3" customWidth="1"/>
    <col min="12" max="12" width="9.421875" style="3" bestFit="1" customWidth="1"/>
    <col min="13" max="13" width="8.421875" style="3" customWidth="1"/>
    <col min="14" max="14" width="8.57421875" style="3" customWidth="1"/>
    <col min="15" max="15" width="8.8515625" style="3" customWidth="1"/>
    <col min="16" max="16" width="7.00390625" style="3" customWidth="1"/>
    <col min="17" max="17" width="5.140625" style="3" customWidth="1"/>
    <col min="18" max="18" width="7.8515625" style="3" customWidth="1"/>
    <col min="19" max="19" width="9.57421875" style="3" customWidth="1"/>
    <col min="20" max="21" width="9.28125" style="3" customWidth="1"/>
    <col min="22" max="23" width="7.8515625" style="3" customWidth="1"/>
    <col min="24" max="16384" width="9.140625" style="3" customWidth="1"/>
  </cols>
  <sheetData>
    <row r="1" spans="1:23" s="1" customFormat="1" ht="15" customHeight="1">
      <c r="A1" s="78" t="s">
        <v>103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s="2" customFormat="1" ht="13.5" customHeight="1">
      <c r="B2" s="79" t="s">
        <v>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9.5" customHeight="1">
      <c r="A3" s="80"/>
      <c r="B3" s="81"/>
      <c r="C3" s="82"/>
      <c r="D3" s="83"/>
      <c r="E3" s="64"/>
      <c r="F3" s="82"/>
      <c r="G3" s="83"/>
      <c r="H3" s="64"/>
      <c r="I3" s="65" t="s">
        <v>3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8.25" customHeight="1">
      <c r="A4" s="4"/>
      <c r="B4" s="72" t="s">
        <v>0</v>
      </c>
      <c r="C4" s="72"/>
      <c r="D4" s="74" t="s">
        <v>1</v>
      </c>
      <c r="E4" s="74" t="s">
        <v>2</v>
      </c>
      <c r="F4" s="74"/>
      <c r="G4" s="74"/>
      <c r="H4" s="72" t="s">
        <v>6</v>
      </c>
      <c r="I4" s="73"/>
      <c r="J4" s="74" t="s">
        <v>7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8.25" customHeight="1">
      <c r="A5" s="4"/>
      <c r="B5" s="72"/>
      <c r="C5" s="72"/>
      <c r="D5" s="74"/>
      <c r="E5" s="74"/>
      <c r="F5" s="74"/>
      <c r="G5" s="74"/>
      <c r="H5" s="73"/>
      <c r="I5" s="73"/>
      <c r="J5" s="72" t="s">
        <v>8</v>
      </c>
      <c r="K5" s="72" t="s">
        <v>9</v>
      </c>
      <c r="L5" s="72"/>
      <c r="M5" s="72"/>
      <c r="N5" s="72"/>
      <c r="O5" s="72"/>
      <c r="P5" s="72"/>
      <c r="Q5" s="72"/>
      <c r="R5" s="72"/>
      <c r="S5" s="72" t="s">
        <v>10</v>
      </c>
      <c r="T5" s="74" t="s">
        <v>9</v>
      </c>
      <c r="U5" s="74"/>
      <c r="V5" s="74"/>
      <c r="W5" s="74"/>
    </row>
    <row r="6" spans="1:23" ht="3" customHeight="1">
      <c r="A6" s="4"/>
      <c r="B6" s="72"/>
      <c r="C6" s="72"/>
      <c r="D6" s="74"/>
      <c r="E6" s="74"/>
      <c r="F6" s="74"/>
      <c r="G6" s="74"/>
      <c r="H6" s="73"/>
      <c r="I6" s="73"/>
      <c r="J6" s="72"/>
      <c r="K6" s="72"/>
      <c r="L6" s="72"/>
      <c r="M6" s="72"/>
      <c r="N6" s="72"/>
      <c r="O6" s="72"/>
      <c r="P6" s="72"/>
      <c r="Q6" s="72"/>
      <c r="R6" s="72"/>
      <c r="S6" s="72"/>
      <c r="T6" s="72" t="s">
        <v>11</v>
      </c>
      <c r="U6" s="72" t="s">
        <v>4</v>
      </c>
      <c r="V6" s="72" t="s">
        <v>12</v>
      </c>
      <c r="W6" s="74" t="s">
        <v>5</v>
      </c>
    </row>
    <row r="7" spans="1:23" ht="5.25" customHeight="1">
      <c r="A7" s="4"/>
      <c r="B7" s="72"/>
      <c r="C7" s="72"/>
      <c r="D7" s="74"/>
      <c r="E7" s="74"/>
      <c r="F7" s="74"/>
      <c r="G7" s="74"/>
      <c r="H7" s="73"/>
      <c r="I7" s="73"/>
      <c r="J7" s="72"/>
      <c r="K7" s="72" t="s">
        <v>13</v>
      </c>
      <c r="L7" s="72" t="s">
        <v>9</v>
      </c>
      <c r="M7" s="72"/>
      <c r="N7" s="72" t="s">
        <v>14</v>
      </c>
      <c r="O7" s="72" t="s">
        <v>15</v>
      </c>
      <c r="P7" s="72" t="s">
        <v>16</v>
      </c>
      <c r="Q7" s="72" t="s">
        <v>17</v>
      </c>
      <c r="R7" s="72" t="s">
        <v>18</v>
      </c>
      <c r="S7" s="72"/>
      <c r="T7" s="72"/>
      <c r="U7" s="72"/>
      <c r="V7" s="72"/>
      <c r="W7" s="74"/>
    </row>
    <row r="8" spans="1:23" ht="11.25" customHeight="1">
      <c r="A8" s="4"/>
      <c r="B8" s="72"/>
      <c r="C8" s="72"/>
      <c r="D8" s="74"/>
      <c r="E8" s="74"/>
      <c r="F8" s="74"/>
      <c r="G8" s="74"/>
      <c r="H8" s="73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 t="s">
        <v>19</v>
      </c>
      <c r="V8" s="72"/>
      <c r="W8" s="74"/>
    </row>
    <row r="9" spans="1:23" ht="152.25" customHeight="1">
      <c r="A9" s="4"/>
      <c r="B9" s="72"/>
      <c r="C9" s="72"/>
      <c r="D9" s="74"/>
      <c r="E9" s="74"/>
      <c r="F9" s="74"/>
      <c r="G9" s="74"/>
      <c r="H9" s="73"/>
      <c r="I9" s="73"/>
      <c r="J9" s="72"/>
      <c r="K9" s="72"/>
      <c r="L9" s="5" t="s">
        <v>20</v>
      </c>
      <c r="M9" s="5" t="s">
        <v>21</v>
      </c>
      <c r="N9" s="72"/>
      <c r="O9" s="72"/>
      <c r="P9" s="72"/>
      <c r="Q9" s="72"/>
      <c r="R9" s="72"/>
      <c r="S9" s="72"/>
      <c r="T9" s="72"/>
      <c r="U9" s="72"/>
      <c r="V9" s="72"/>
      <c r="W9" s="74"/>
    </row>
    <row r="10" spans="1:23" ht="18" customHeight="1">
      <c r="A10" s="4"/>
      <c r="B10" s="72" t="s">
        <v>22</v>
      </c>
      <c r="C10" s="72"/>
      <c r="D10" s="6" t="s">
        <v>23</v>
      </c>
      <c r="E10" s="74" t="s">
        <v>24</v>
      </c>
      <c r="F10" s="74"/>
      <c r="G10" s="74"/>
      <c r="H10" s="72" t="s">
        <v>25</v>
      </c>
      <c r="I10" s="73"/>
      <c r="J10" s="5" t="s">
        <v>26</v>
      </c>
      <c r="K10" s="5" t="s">
        <v>27</v>
      </c>
      <c r="L10" s="5" t="s">
        <v>28</v>
      </c>
      <c r="M10" s="5" t="s">
        <v>29</v>
      </c>
      <c r="N10" s="5" t="s">
        <v>30</v>
      </c>
      <c r="O10" s="5" t="s">
        <v>31</v>
      </c>
      <c r="P10" s="5" t="s">
        <v>32</v>
      </c>
      <c r="Q10" s="5" t="s">
        <v>33</v>
      </c>
      <c r="R10" s="5" t="s">
        <v>34</v>
      </c>
      <c r="S10" s="5" t="s">
        <v>35</v>
      </c>
      <c r="T10" s="5" t="s">
        <v>36</v>
      </c>
      <c r="U10" s="5" t="s">
        <v>37</v>
      </c>
      <c r="V10" s="5" t="s">
        <v>38</v>
      </c>
      <c r="W10" s="5">
        <v>19</v>
      </c>
    </row>
    <row r="11" spans="1:24" ht="18" customHeight="1">
      <c r="A11" s="4"/>
      <c r="B11" s="67" t="s">
        <v>99</v>
      </c>
      <c r="C11" s="67"/>
      <c r="D11" s="69"/>
      <c r="E11" s="84" t="s">
        <v>100</v>
      </c>
      <c r="F11" s="84"/>
      <c r="G11" s="7" t="s">
        <v>44</v>
      </c>
      <c r="H11" s="66">
        <f>J11+S11</f>
        <v>162300</v>
      </c>
      <c r="I11" s="89"/>
      <c r="J11" s="9">
        <f>K11+O11</f>
        <v>162300</v>
      </c>
      <c r="K11" s="8">
        <f>L11+M11</f>
        <v>162300</v>
      </c>
      <c r="L11" s="8">
        <v>0</v>
      </c>
      <c r="M11" s="8">
        <v>162300</v>
      </c>
      <c r="N11" s="8" t="s">
        <v>39</v>
      </c>
      <c r="O11" s="8">
        <v>0</v>
      </c>
      <c r="P11" s="8" t="s">
        <v>39</v>
      </c>
      <c r="Q11" s="8" t="s">
        <v>39</v>
      </c>
      <c r="R11" s="8" t="s">
        <v>39</v>
      </c>
      <c r="S11" s="8">
        <f>T11+V11+W11</f>
        <v>0</v>
      </c>
      <c r="T11" s="8">
        <v>0</v>
      </c>
      <c r="U11" s="8">
        <v>0</v>
      </c>
      <c r="V11" s="8">
        <v>0</v>
      </c>
      <c r="W11" s="8">
        <v>0</v>
      </c>
      <c r="X11" s="90"/>
    </row>
    <row r="12" spans="1:24" ht="17.25" customHeight="1">
      <c r="A12" s="4"/>
      <c r="B12" s="67"/>
      <c r="C12" s="67"/>
      <c r="D12" s="69"/>
      <c r="E12" s="84"/>
      <c r="F12" s="84"/>
      <c r="G12" s="7" t="s">
        <v>45</v>
      </c>
      <c r="H12" s="66">
        <f>J12+S12</f>
        <v>10000</v>
      </c>
      <c r="I12" s="89"/>
      <c r="J12" s="8">
        <f>K12+N12+O12+P12+Q12+R12</f>
        <v>10000</v>
      </c>
      <c r="K12" s="8">
        <f>L12+M12</f>
        <v>10000</v>
      </c>
      <c r="L12" s="8">
        <v>0</v>
      </c>
      <c r="M12" s="8">
        <f>M16</f>
        <v>10000</v>
      </c>
      <c r="N12" s="8" t="s">
        <v>39</v>
      </c>
      <c r="O12" s="8" t="s">
        <v>39</v>
      </c>
      <c r="P12" s="8" t="s">
        <v>39</v>
      </c>
      <c r="Q12" s="8" t="s">
        <v>39</v>
      </c>
      <c r="R12" s="8" t="s">
        <v>39</v>
      </c>
      <c r="S12" s="8">
        <f>T12+V12+W12</f>
        <v>0</v>
      </c>
      <c r="T12" s="8">
        <v>0</v>
      </c>
      <c r="U12" s="8">
        <v>0</v>
      </c>
      <c r="V12" s="8" t="s">
        <v>39</v>
      </c>
      <c r="W12" s="8">
        <v>0</v>
      </c>
      <c r="X12" s="90"/>
    </row>
    <row r="13" spans="1:24" ht="15.75" customHeight="1">
      <c r="A13" s="4"/>
      <c r="B13" s="67"/>
      <c r="C13" s="67"/>
      <c r="D13" s="69"/>
      <c r="E13" s="84"/>
      <c r="F13" s="84"/>
      <c r="G13" s="7" t="s">
        <v>46</v>
      </c>
      <c r="H13" s="66">
        <f>J13+S13</f>
        <v>0</v>
      </c>
      <c r="I13" s="89"/>
      <c r="J13" s="8">
        <f>K13+N13+O13+P13+Q13+R13</f>
        <v>0</v>
      </c>
      <c r="K13" s="8">
        <f>L13+M13</f>
        <v>0</v>
      </c>
      <c r="L13" s="8">
        <v>0</v>
      </c>
      <c r="M13" s="8">
        <v>0</v>
      </c>
      <c r="N13" s="8" t="s">
        <v>39</v>
      </c>
      <c r="O13" s="8">
        <f>O17</f>
        <v>0</v>
      </c>
      <c r="P13" s="8" t="s">
        <v>39</v>
      </c>
      <c r="Q13" s="8" t="s">
        <v>39</v>
      </c>
      <c r="R13" s="8" t="s">
        <v>39</v>
      </c>
      <c r="S13" s="8">
        <f>T13+V13+W13</f>
        <v>0</v>
      </c>
      <c r="T13" s="8">
        <v>0</v>
      </c>
      <c r="U13" s="8">
        <v>0</v>
      </c>
      <c r="V13" s="8" t="s">
        <v>39</v>
      </c>
      <c r="W13" s="8">
        <v>0</v>
      </c>
      <c r="X13" s="90"/>
    </row>
    <row r="14" spans="1:23" ht="21" customHeight="1">
      <c r="A14" s="4"/>
      <c r="B14" s="67"/>
      <c r="C14" s="67"/>
      <c r="D14" s="69"/>
      <c r="E14" s="84"/>
      <c r="F14" s="84"/>
      <c r="G14" s="7" t="s">
        <v>47</v>
      </c>
      <c r="H14" s="66">
        <f>H11-H12+H13</f>
        <v>152300</v>
      </c>
      <c r="I14" s="89"/>
      <c r="J14" s="9">
        <f aca="true" t="shared" si="0" ref="J14:S14">J11-J12+J13</f>
        <v>152300</v>
      </c>
      <c r="K14" s="9">
        <f t="shared" si="0"/>
        <v>152300</v>
      </c>
      <c r="L14" s="8">
        <f t="shared" si="0"/>
        <v>0</v>
      </c>
      <c r="M14" s="8">
        <f t="shared" si="0"/>
        <v>152300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9">
        <f t="shared" si="0"/>
        <v>0</v>
      </c>
      <c r="T14" s="8">
        <v>0</v>
      </c>
      <c r="U14" s="8">
        <f>U11-U12+U13</f>
        <v>0</v>
      </c>
      <c r="V14" s="8">
        <f>V11-V12+V13</f>
        <v>0</v>
      </c>
      <c r="W14" s="8">
        <v>0</v>
      </c>
    </row>
    <row r="15" spans="1:23" ht="19.5">
      <c r="A15" s="4"/>
      <c r="B15" s="72"/>
      <c r="C15" s="72"/>
      <c r="D15" s="85" t="s">
        <v>101</v>
      </c>
      <c r="E15" s="88" t="s">
        <v>102</v>
      </c>
      <c r="F15" s="88"/>
      <c r="G15" s="7" t="s">
        <v>44</v>
      </c>
      <c r="H15" s="66">
        <f>J15+S15</f>
        <v>107300</v>
      </c>
      <c r="I15" s="89"/>
      <c r="J15" s="8">
        <f>K15+N15+O15+P15+Q15+R15</f>
        <v>107300</v>
      </c>
      <c r="K15" s="8">
        <f>L15+M15</f>
        <v>107300</v>
      </c>
      <c r="L15" s="8">
        <v>0</v>
      </c>
      <c r="M15" s="8">
        <v>107300</v>
      </c>
      <c r="N15" s="8" t="s">
        <v>39</v>
      </c>
      <c r="O15" s="8">
        <v>0</v>
      </c>
      <c r="P15" s="8" t="s">
        <v>39</v>
      </c>
      <c r="Q15" s="8" t="s">
        <v>39</v>
      </c>
      <c r="R15" s="8" t="s">
        <v>39</v>
      </c>
      <c r="S15" s="8">
        <f>T15+V15+W15</f>
        <v>0</v>
      </c>
      <c r="T15" s="8">
        <v>0</v>
      </c>
      <c r="U15" s="8">
        <v>0</v>
      </c>
      <c r="V15" s="8" t="s">
        <v>39</v>
      </c>
      <c r="W15" s="8">
        <v>0</v>
      </c>
    </row>
    <row r="16" spans="1:23" ht="19.5" customHeight="1">
      <c r="A16" s="4"/>
      <c r="B16" s="72"/>
      <c r="C16" s="72"/>
      <c r="D16" s="86"/>
      <c r="E16" s="88"/>
      <c r="F16" s="88"/>
      <c r="G16" s="7" t="s">
        <v>45</v>
      </c>
      <c r="H16" s="66">
        <f>J16+S16</f>
        <v>10000</v>
      </c>
      <c r="I16" s="89"/>
      <c r="J16" s="8">
        <f>K16+N16+O16+P16+Q16+R16</f>
        <v>10000</v>
      </c>
      <c r="K16" s="8">
        <f>L16+M16</f>
        <v>10000</v>
      </c>
      <c r="L16" s="8" t="s">
        <v>39</v>
      </c>
      <c r="M16" s="8">
        <v>10000</v>
      </c>
      <c r="N16" s="8" t="s">
        <v>39</v>
      </c>
      <c r="O16" s="8" t="s">
        <v>39</v>
      </c>
      <c r="P16" s="8" t="s">
        <v>39</v>
      </c>
      <c r="Q16" s="8" t="s">
        <v>39</v>
      </c>
      <c r="R16" s="8" t="s">
        <v>39</v>
      </c>
      <c r="S16" s="8">
        <f>T16+V16+W16</f>
        <v>0</v>
      </c>
      <c r="T16" s="8">
        <v>0</v>
      </c>
      <c r="U16" s="8">
        <v>0</v>
      </c>
      <c r="V16" s="8" t="s">
        <v>39</v>
      </c>
      <c r="W16" s="8">
        <v>0</v>
      </c>
    </row>
    <row r="17" spans="1:23" ht="17.25" customHeight="1">
      <c r="A17" s="4"/>
      <c r="B17" s="72"/>
      <c r="C17" s="72"/>
      <c r="D17" s="86"/>
      <c r="E17" s="88"/>
      <c r="F17" s="88"/>
      <c r="G17" s="7" t="s">
        <v>46</v>
      </c>
      <c r="H17" s="66">
        <f>J17+S17</f>
        <v>0</v>
      </c>
      <c r="I17" s="89"/>
      <c r="J17" s="8">
        <f>K17+N17+O17+P17+Q17+R17</f>
        <v>0</v>
      </c>
      <c r="K17" s="8">
        <f>L17+M17</f>
        <v>0</v>
      </c>
      <c r="L17" s="8">
        <v>0</v>
      </c>
      <c r="M17" s="8">
        <v>0</v>
      </c>
      <c r="N17" s="8" t="s">
        <v>39</v>
      </c>
      <c r="O17" s="8">
        <v>0</v>
      </c>
      <c r="P17" s="8" t="s">
        <v>39</v>
      </c>
      <c r="Q17" s="8" t="s">
        <v>39</v>
      </c>
      <c r="R17" s="8" t="s">
        <v>39</v>
      </c>
      <c r="S17" s="8">
        <f>T17+V17+W17</f>
        <v>0</v>
      </c>
      <c r="T17" s="8">
        <v>0</v>
      </c>
      <c r="U17" s="8">
        <v>0</v>
      </c>
      <c r="V17" s="8" t="s">
        <v>39</v>
      </c>
      <c r="W17" s="8">
        <v>0</v>
      </c>
    </row>
    <row r="18" spans="1:23" ht="22.5" customHeight="1">
      <c r="A18" s="4"/>
      <c r="B18" s="72"/>
      <c r="C18" s="72"/>
      <c r="D18" s="87"/>
      <c r="E18" s="88"/>
      <c r="F18" s="88"/>
      <c r="G18" s="7" t="s">
        <v>47</v>
      </c>
      <c r="H18" s="66">
        <f>H15-H16+H17</f>
        <v>97300</v>
      </c>
      <c r="I18" s="89"/>
      <c r="J18" s="9">
        <f aca="true" t="shared" si="1" ref="J18:W18">J15-J16+J17</f>
        <v>97300</v>
      </c>
      <c r="K18" s="9">
        <f t="shared" si="1"/>
        <v>97300</v>
      </c>
      <c r="L18" s="8">
        <f t="shared" si="1"/>
        <v>0</v>
      </c>
      <c r="M18" s="8">
        <f t="shared" si="1"/>
        <v>97300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9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</row>
    <row r="19" spans="1:23" ht="18.75" customHeight="1">
      <c r="A19" s="4"/>
      <c r="B19" s="67" t="s">
        <v>95</v>
      </c>
      <c r="C19" s="67"/>
      <c r="D19" s="69"/>
      <c r="E19" s="84" t="s">
        <v>96</v>
      </c>
      <c r="F19" s="84"/>
      <c r="G19" s="7" t="s">
        <v>44</v>
      </c>
      <c r="H19" s="66">
        <f>J19+S19</f>
        <v>20191602.56</v>
      </c>
      <c r="I19" s="66"/>
      <c r="J19" s="8">
        <f>K19+N19+O19+P19+Q19+R19</f>
        <v>12785241.129999999</v>
      </c>
      <c r="K19" s="8">
        <f>L19+M19</f>
        <v>11863259.129999999</v>
      </c>
      <c r="L19" s="8">
        <v>9961672</v>
      </c>
      <c r="M19" s="8">
        <v>1901587.13</v>
      </c>
      <c r="N19" s="8">
        <v>328580</v>
      </c>
      <c r="O19" s="8">
        <v>593402</v>
      </c>
      <c r="P19" s="8">
        <v>0</v>
      </c>
      <c r="Q19" s="8">
        <v>0</v>
      </c>
      <c r="R19" s="8">
        <v>0</v>
      </c>
      <c r="S19" s="8">
        <f>T19+W19</f>
        <v>7406361.43</v>
      </c>
      <c r="T19" s="8">
        <v>7406361.43</v>
      </c>
      <c r="U19" s="8">
        <v>7406361.43</v>
      </c>
      <c r="V19" s="8">
        <v>0</v>
      </c>
      <c r="W19" s="8">
        <v>0</v>
      </c>
    </row>
    <row r="20" spans="1:23" ht="17.25" customHeight="1">
      <c r="A20" s="4"/>
      <c r="B20" s="67"/>
      <c r="C20" s="67"/>
      <c r="D20" s="69"/>
      <c r="E20" s="84"/>
      <c r="F20" s="84"/>
      <c r="G20" s="7" t="s">
        <v>45</v>
      </c>
      <c r="H20" s="66">
        <f>J20+S20</f>
        <v>20000</v>
      </c>
      <c r="I20" s="66"/>
      <c r="J20" s="8">
        <f>K20+N20+O20</f>
        <v>20000</v>
      </c>
      <c r="K20" s="8">
        <f>L20+M20</f>
        <v>20000</v>
      </c>
      <c r="L20" s="8">
        <f>L24+L31</f>
        <v>0</v>
      </c>
      <c r="M20" s="8">
        <f>M24+M43+M47+M51</f>
        <v>20000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1:23" ht="16.5" customHeight="1">
      <c r="A21" s="4"/>
      <c r="B21" s="67"/>
      <c r="C21" s="67"/>
      <c r="D21" s="69"/>
      <c r="E21" s="84"/>
      <c r="F21" s="84"/>
      <c r="G21" s="7" t="s">
        <v>46</v>
      </c>
      <c r="H21" s="66">
        <f>J21+S21</f>
        <v>30000</v>
      </c>
      <c r="I21" s="66"/>
      <c r="J21" s="8">
        <f>J25+J29+J32</f>
        <v>0</v>
      </c>
      <c r="K21" s="8">
        <f>L21+M21</f>
        <v>0</v>
      </c>
      <c r="L21" s="8">
        <f>L25+L44+L48+L52</f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>T21</f>
        <v>30000</v>
      </c>
      <c r="T21" s="8">
        <f>T25</f>
        <v>30000</v>
      </c>
      <c r="U21" s="8">
        <v>0</v>
      </c>
      <c r="V21" s="8">
        <v>0</v>
      </c>
      <c r="W21" s="8">
        <v>0</v>
      </c>
    </row>
    <row r="22" spans="1:23" ht="20.25" customHeight="1">
      <c r="A22" s="4"/>
      <c r="B22" s="67"/>
      <c r="C22" s="67"/>
      <c r="D22" s="69"/>
      <c r="E22" s="84"/>
      <c r="F22" s="84"/>
      <c r="G22" s="7" t="s">
        <v>47</v>
      </c>
      <c r="H22" s="66">
        <f>H19-H20+H21</f>
        <v>20201602.56</v>
      </c>
      <c r="I22" s="66"/>
      <c r="J22" s="8">
        <f aca="true" t="shared" si="2" ref="J22:O22">J19-J20+J21</f>
        <v>12765241.129999999</v>
      </c>
      <c r="K22" s="8">
        <f t="shared" si="2"/>
        <v>11843259.129999999</v>
      </c>
      <c r="L22" s="8">
        <f t="shared" si="2"/>
        <v>9961672</v>
      </c>
      <c r="M22" s="8">
        <f t="shared" si="2"/>
        <v>1881587.13</v>
      </c>
      <c r="N22" s="8">
        <f t="shared" si="2"/>
        <v>328580</v>
      </c>
      <c r="O22" s="8">
        <f t="shared" si="2"/>
        <v>593402</v>
      </c>
      <c r="P22" s="8">
        <v>0</v>
      </c>
      <c r="Q22" s="8">
        <v>0</v>
      </c>
      <c r="R22" s="8">
        <v>0</v>
      </c>
      <c r="S22" s="8">
        <f>S19-S20+S21</f>
        <v>7436361.43</v>
      </c>
      <c r="T22" s="8">
        <f>T19-T20+T21</f>
        <v>7436361.43</v>
      </c>
      <c r="U22" s="8">
        <f>U19-U20+U21</f>
        <v>7406361.43</v>
      </c>
      <c r="V22" s="8">
        <v>0</v>
      </c>
      <c r="W22" s="8">
        <v>0</v>
      </c>
    </row>
    <row r="23" spans="1:23" ht="19.5">
      <c r="A23" s="4"/>
      <c r="B23" s="72"/>
      <c r="C23" s="72"/>
      <c r="D23" s="85" t="s">
        <v>97</v>
      </c>
      <c r="E23" s="88" t="s">
        <v>98</v>
      </c>
      <c r="F23" s="88"/>
      <c r="G23" s="7" t="s">
        <v>44</v>
      </c>
      <c r="H23" s="66">
        <f>J23+S23</f>
        <v>7487922.56</v>
      </c>
      <c r="I23" s="89"/>
      <c r="J23" s="8">
        <f>K23+N23+O23+P23+Q23+R23</f>
        <v>81561.13</v>
      </c>
      <c r="K23" s="8">
        <f>L23+M23</f>
        <v>81561.13</v>
      </c>
      <c r="L23" s="8">
        <v>0</v>
      </c>
      <c r="M23" s="8">
        <v>81561.13</v>
      </c>
      <c r="N23" s="8" t="s">
        <v>39</v>
      </c>
      <c r="O23" s="8" t="s">
        <v>39</v>
      </c>
      <c r="P23" s="8" t="s">
        <v>39</v>
      </c>
      <c r="Q23" s="8" t="s">
        <v>39</v>
      </c>
      <c r="R23" s="8" t="s">
        <v>39</v>
      </c>
      <c r="S23" s="8">
        <f>T23+V23+W23</f>
        <v>7406361.43</v>
      </c>
      <c r="T23" s="8">
        <v>7406361.43</v>
      </c>
      <c r="U23" s="8">
        <v>7406361.43</v>
      </c>
      <c r="V23" s="8" t="s">
        <v>39</v>
      </c>
      <c r="W23" s="8">
        <v>0</v>
      </c>
    </row>
    <row r="24" spans="1:23" ht="19.5" customHeight="1">
      <c r="A24" s="4"/>
      <c r="B24" s="72"/>
      <c r="C24" s="72"/>
      <c r="D24" s="86"/>
      <c r="E24" s="88"/>
      <c r="F24" s="88"/>
      <c r="G24" s="7" t="s">
        <v>45</v>
      </c>
      <c r="H24" s="66">
        <f>J24+S24</f>
        <v>20000</v>
      </c>
      <c r="I24" s="89"/>
      <c r="J24" s="8">
        <f>K24+N24+O24+P24+Q24+R24</f>
        <v>20000</v>
      </c>
      <c r="K24" s="8">
        <f>L24+M24</f>
        <v>20000</v>
      </c>
      <c r="L24" s="8" t="s">
        <v>39</v>
      </c>
      <c r="M24" s="8">
        <v>20000</v>
      </c>
      <c r="N24" s="8" t="s">
        <v>39</v>
      </c>
      <c r="O24" s="8" t="s">
        <v>39</v>
      </c>
      <c r="P24" s="8" t="s">
        <v>39</v>
      </c>
      <c r="Q24" s="8" t="s">
        <v>39</v>
      </c>
      <c r="R24" s="8" t="s">
        <v>39</v>
      </c>
      <c r="S24" s="8">
        <f>T24+V24+W24</f>
        <v>0</v>
      </c>
      <c r="T24" s="8">
        <v>0</v>
      </c>
      <c r="U24" s="8">
        <v>0</v>
      </c>
      <c r="V24" s="8" t="s">
        <v>39</v>
      </c>
      <c r="W24" s="8">
        <v>0</v>
      </c>
    </row>
    <row r="25" spans="1:23" ht="17.25" customHeight="1">
      <c r="A25" s="4"/>
      <c r="B25" s="72"/>
      <c r="C25" s="72"/>
      <c r="D25" s="86"/>
      <c r="E25" s="88"/>
      <c r="F25" s="88"/>
      <c r="G25" s="7" t="s">
        <v>46</v>
      </c>
      <c r="H25" s="66">
        <f>J25+S25</f>
        <v>30000</v>
      </c>
      <c r="I25" s="89"/>
      <c r="J25" s="8">
        <f>K25+N25+O25+P25+Q25+R25</f>
        <v>0</v>
      </c>
      <c r="K25" s="8">
        <f>L25+M25</f>
        <v>0</v>
      </c>
      <c r="L25" s="8" t="s">
        <v>39</v>
      </c>
      <c r="M25" s="8">
        <v>0</v>
      </c>
      <c r="N25" s="8" t="s">
        <v>39</v>
      </c>
      <c r="O25" s="8" t="s">
        <v>39</v>
      </c>
      <c r="P25" s="8" t="s">
        <v>39</v>
      </c>
      <c r="Q25" s="8" t="s">
        <v>39</v>
      </c>
      <c r="R25" s="8" t="s">
        <v>39</v>
      </c>
      <c r="S25" s="8">
        <f>T25+V25+W25</f>
        <v>30000</v>
      </c>
      <c r="T25" s="8">
        <v>30000</v>
      </c>
      <c r="U25" s="8">
        <v>0</v>
      </c>
      <c r="V25" s="8" t="s">
        <v>39</v>
      </c>
      <c r="W25" s="8">
        <v>0</v>
      </c>
    </row>
    <row r="26" spans="1:23" ht="21" customHeight="1">
      <c r="A26" s="4"/>
      <c r="B26" s="72"/>
      <c r="C26" s="72"/>
      <c r="D26" s="87"/>
      <c r="E26" s="88"/>
      <c r="F26" s="88"/>
      <c r="G26" s="7" t="s">
        <v>47</v>
      </c>
      <c r="H26" s="66">
        <f>H23-H24+H25</f>
        <v>7497922.56</v>
      </c>
      <c r="I26" s="89"/>
      <c r="J26" s="9">
        <f>J23-J24+J25</f>
        <v>61561.130000000005</v>
      </c>
      <c r="K26" s="9">
        <f>K23-K24+K25</f>
        <v>61561.130000000005</v>
      </c>
      <c r="L26" s="8">
        <f aca="true" t="shared" si="3" ref="L26:W26">L23-L24+L25</f>
        <v>0</v>
      </c>
      <c r="M26" s="8">
        <f t="shared" si="3"/>
        <v>61561.130000000005</v>
      </c>
      <c r="N26" s="8">
        <f t="shared" si="3"/>
        <v>0</v>
      </c>
      <c r="O26" s="8">
        <f t="shared" si="3"/>
        <v>0</v>
      </c>
      <c r="P26" s="8">
        <f t="shared" si="3"/>
        <v>0</v>
      </c>
      <c r="Q26" s="8">
        <f t="shared" si="3"/>
        <v>0</v>
      </c>
      <c r="R26" s="8">
        <f t="shared" si="3"/>
        <v>0</v>
      </c>
      <c r="S26" s="9">
        <f>S23-S24+S25</f>
        <v>7436361.43</v>
      </c>
      <c r="T26" s="8">
        <f t="shared" si="3"/>
        <v>7436361.43</v>
      </c>
      <c r="U26" s="8">
        <f t="shared" si="3"/>
        <v>7406361.43</v>
      </c>
      <c r="V26" s="8">
        <f t="shared" si="3"/>
        <v>0</v>
      </c>
      <c r="W26" s="8">
        <f t="shared" si="3"/>
        <v>0</v>
      </c>
    </row>
    <row r="27" spans="1:23" ht="19.5" customHeight="1">
      <c r="A27" s="4"/>
      <c r="B27" s="69" t="s">
        <v>41</v>
      </c>
      <c r="C27" s="69"/>
      <c r="D27" s="69"/>
      <c r="E27" s="69"/>
      <c r="F27" s="69"/>
      <c r="G27" s="10" t="s">
        <v>44</v>
      </c>
      <c r="H27" s="70">
        <f>J27+S27</f>
        <v>44465637.12</v>
      </c>
      <c r="I27" s="71"/>
      <c r="J27" s="11">
        <f>K27+N27+O27+P27+R27</f>
        <v>29565599.43</v>
      </c>
      <c r="K27" s="11">
        <f>L27+M27</f>
        <v>23516240.79</v>
      </c>
      <c r="L27" s="11">
        <v>15303185.91</v>
      </c>
      <c r="M27" s="11">
        <v>8213054.88</v>
      </c>
      <c r="N27" s="11">
        <v>940790</v>
      </c>
      <c r="O27" s="11">
        <v>4022922</v>
      </c>
      <c r="P27" s="11">
        <v>94825.64</v>
      </c>
      <c r="Q27" s="11" t="s">
        <v>39</v>
      </c>
      <c r="R27" s="11">
        <v>990821</v>
      </c>
      <c r="S27" s="11">
        <v>14900037.69</v>
      </c>
      <c r="T27" s="11">
        <v>14272174.69</v>
      </c>
      <c r="U27" s="11">
        <v>9354999.41</v>
      </c>
      <c r="V27" s="12" t="s">
        <v>40</v>
      </c>
      <c r="W27" s="11">
        <v>127863</v>
      </c>
    </row>
    <row r="28" spans="1:23" ht="21.75" customHeight="1">
      <c r="A28" s="4"/>
      <c r="B28" s="69"/>
      <c r="C28" s="69"/>
      <c r="D28" s="69"/>
      <c r="E28" s="69"/>
      <c r="F28" s="69"/>
      <c r="G28" s="10" t="s">
        <v>45</v>
      </c>
      <c r="H28" s="70">
        <f>J28+S28</f>
        <v>30000</v>
      </c>
      <c r="I28" s="71"/>
      <c r="J28" s="11">
        <f>K28+N28+O28+P28+Q28+R28</f>
        <v>30000</v>
      </c>
      <c r="K28" s="11">
        <f>L28+M28</f>
        <v>30000</v>
      </c>
      <c r="L28" s="11">
        <v>0</v>
      </c>
      <c r="M28" s="11">
        <f>M12+M20</f>
        <v>30000</v>
      </c>
      <c r="N28" s="11" t="s">
        <v>39</v>
      </c>
      <c r="O28" s="11">
        <v>0</v>
      </c>
      <c r="P28" s="11" t="s">
        <v>39</v>
      </c>
      <c r="Q28" s="11" t="s">
        <v>39</v>
      </c>
      <c r="R28" s="11" t="s">
        <v>39</v>
      </c>
      <c r="S28" s="11">
        <v>0</v>
      </c>
      <c r="T28" s="11">
        <v>0</v>
      </c>
      <c r="U28" s="11">
        <v>0</v>
      </c>
      <c r="V28" s="12" t="s">
        <v>39</v>
      </c>
      <c r="W28" s="8">
        <f>W20</f>
        <v>0</v>
      </c>
    </row>
    <row r="29" spans="1:23" ht="18" customHeight="1">
      <c r="A29" s="4"/>
      <c r="B29" s="69"/>
      <c r="C29" s="69"/>
      <c r="D29" s="69"/>
      <c r="E29" s="69"/>
      <c r="F29" s="69"/>
      <c r="G29" s="10" t="s">
        <v>46</v>
      </c>
      <c r="H29" s="70">
        <f>J29+S29</f>
        <v>30000</v>
      </c>
      <c r="I29" s="71"/>
      <c r="J29" s="11">
        <f>K29+N29+O29+P29+Q29+R29</f>
        <v>0</v>
      </c>
      <c r="K29" s="11">
        <f>L29+M29</f>
        <v>0</v>
      </c>
      <c r="L29" s="11">
        <v>0</v>
      </c>
      <c r="M29" s="8">
        <f>M21</f>
        <v>0</v>
      </c>
      <c r="N29" s="11">
        <v>0</v>
      </c>
      <c r="O29" s="11">
        <v>0</v>
      </c>
      <c r="P29" s="11">
        <v>0</v>
      </c>
      <c r="Q29" s="11" t="s">
        <v>39</v>
      </c>
      <c r="R29" s="11">
        <v>0</v>
      </c>
      <c r="S29" s="11">
        <f>T29+V29+W29</f>
        <v>30000</v>
      </c>
      <c r="T29" s="11">
        <f>T21</f>
        <v>30000</v>
      </c>
      <c r="U29" s="11">
        <v>0</v>
      </c>
      <c r="V29" s="12" t="s">
        <v>39</v>
      </c>
      <c r="W29" s="8">
        <v>0</v>
      </c>
    </row>
    <row r="30" spans="1:23" s="15" customFormat="1" ht="18" customHeight="1">
      <c r="A30" s="13"/>
      <c r="B30" s="69"/>
      <c r="C30" s="69"/>
      <c r="D30" s="69"/>
      <c r="E30" s="69"/>
      <c r="F30" s="69"/>
      <c r="G30" s="14" t="s">
        <v>47</v>
      </c>
      <c r="H30" s="70">
        <f>H27-H28+H29</f>
        <v>44465637.12</v>
      </c>
      <c r="I30" s="71"/>
      <c r="J30" s="11">
        <f>J27-J28+J29</f>
        <v>29535599.43</v>
      </c>
      <c r="K30" s="11">
        <f>K27-K28+K29</f>
        <v>23486240.79</v>
      </c>
      <c r="L30" s="11">
        <f aca="true" t="shared" si="4" ref="L30:W30">L27-L28+L29</f>
        <v>15303185.91</v>
      </c>
      <c r="M30" s="11">
        <f t="shared" si="4"/>
        <v>8183054.88</v>
      </c>
      <c r="N30" s="11">
        <f t="shared" si="4"/>
        <v>940790</v>
      </c>
      <c r="O30" s="11">
        <f>O27-O28+O29</f>
        <v>4022922</v>
      </c>
      <c r="P30" s="11">
        <f t="shared" si="4"/>
        <v>94825.64</v>
      </c>
      <c r="Q30" s="11">
        <f t="shared" si="4"/>
        <v>0</v>
      </c>
      <c r="R30" s="11">
        <f t="shared" si="4"/>
        <v>990821</v>
      </c>
      <c r="S30" s="11">
        <f>S27-S28+S29</f>
        <v>14930037.69</v>
      </c>
      <c r="T30" s="11">
        <f t="shared" si="4"/>
        <v>14302174.69</v>
      </c>
      <c r="U30" s="11">
        <f t="shared" si="4"/>
        <v>9354999.41</v>
      </c>
      <c r="V30" s="11">
        <f t="shared" si="4"/>
        <v>500000</v>
      </c>
      <c r="W30" s="11">
        <f t="shared" si="4"/>
        <v>127863</v>
      </c>
    </row>
    <row r="31" spans="1:23" s="15" customFormat="1" ht="13.5" customHeight="1">
      <c r="A31" s="13"/>
      <c r="B31" s="75" t="s">
        <v>48</v>
      </c>
      <c r="C31" s="75"/>
      <c r="D31" s="75"/>
      <c r="E31" s="75"/>
      <c r="F31" s="75"/>
      <c r="G31" s="7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5" customFormat="1" ht="14.25" customHeight="1">
      <c r="A32" s="13"/>
      <c r="B32" s="68" t="s">
        <v>49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s="15" customFormat="1" ht="46.5" customHeight="1">
      <c r="A33" s="13"/>
      <c r="B33" s="76" t="s">
        <v>105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20:22" ht="15.75" customHeight="1">
      <c r="T34" s="77" t="s">
        <v>42</v>
      </c>
      <c r="U34" s="77"/>
      <c r="V34" s="77"/>
    </row>
    <row r="35" ht="11.25" customHeight="1"/>
    <row r="36" spans="20:22" ht="15" customHeight="1">
      <c r="T36" s="77" t="s">
        <v>43</v>
      </c>
      <c r="U36" s="77"/>
      <c r="V36" s="77"/>
    </row>
  </sheetData>
  <mergeCells count="69">
    <mergeCell ref="E11:F14"/>
    <mergeCell ref="H11:I11"/>
    <mergeCell ref="H12:I12"/>
    <mergeCell ref="H13:I13"/>
    <mergeCell ref="H14:I14"/>
    <mergeCell ref="X11:X13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B23:C26"/>
    <mergeCell ref="D23:D26"/>
    <mergeCell ref="E23:F26"/>
    <mergeCell ref="H23:I23"/>
    <mergeCell ref="H24:I24"/>
    <mergeCell ref="H25:I25"/>
    <mergeCell ref="H26:I26"/>
    <mergeCell ref="H20:I20"/>
    <mergeCell ref="H21:I21"/>
    <mergeCell ref="H22:I22"/>
    <mergeCell ref="B19:C22"/>
    <mergeCell ref="D19:D22"/>
    <mergeCell ref="E19:F22"/>
    <mergeCell ref="H19:I19"/>
    <mergeCell ref="T34:V34"/>
    <mergeCell ref="T36:V36"/>
    <mergeCell ref="A1:W1"/>
    <mergeCell ref="B2:W2"/>
    <mergeCell ref="A3:B3"/>
    <mergeCell ref="C3:E3"/>
    <mergeCell ref="F3:H3"/>
    <mergeCell ref="I3:W3"/>
    <mergeCell ref="B4:C9"/>
    <mergeCell ref="T5:W5"/>
    <mergeCell ref="N7:N9"/>
    <mergeCell ref="O7:O9"/>
    <mergeCell ref="P7:P9"/>
    <mergeCell ref="S5:S9"/>
    <mergeCell ref="B33:W33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B31:G31"/>
    <mergeCell ref="V6:V9"/>
    <mergeCell ref="W6:W9"/>
    <mergeCell ref="K7:K9"/>
    <mergeCell ref="Q7:Q9"/>
    <mergeCell ref="R7:R9"/>
    <mergeCell ref="U8:U9"/>
    <mergeCell ref="B32:W32"/>
    <mergeCell ref="B27:F30"/>
    <mergeCell ref="H27:I27"/>
    <mergeCell ref="H28:I28"/>
    <mergeCell ref="H29:I29"/>
    <mergeCell ref="H30:I30"/>
  </mergeCells>
  <printOptions/>
  <pageMargins left="0.31" right="0.17" top="0.41" bottom="0.52" header="0.23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F1" sqref="F1:L1"/>
    </sheetView>
  </sheetViews>
  <sheetFormatPr defaultColWidth="9.140625" defaultRowHeight="12.75"/>
  <cols>
    <col min="1" max="1" width="4.7109375" style="17" customWidth="1"/>
    <col min="2" max="2" width="6.57421875" style="17" customWidth="1"/>
    <col min="3" max="3" width="7.00390625" style="17" customWidth="1"/>
    <col min="4" max="4" width="42.00390625" style="17" customWidth="1"/>
    <col min="5" max="5" width="12.7109375" style="17" customWidth="1"/>
    <col min="6" max="6" width="13.421875" style="17" customWidth="1"/>
    <col min="7" max="7" width="13.140625" style="17" customWidth="1"/>
    <col min="8" max="9" width="12.00390625" style="17" customWidth="1"/>
    <col min="10" max="10" width="11.421875" style="17" customWidth="1"/>
    <col min="11" max="11" width="9.140625" style="17" customWidth="1"/>
    <col min="12" max="12" width="9.57421875" style="17" customWidth="1"/>
    <col min="13" max="16384" width="9.140625" style="17" customWidth="1"/>
  </cols>
  <sheetData>
    <row r="1" spans="6:12" ht="16.5" customHeight="1">
      <c r="F1" s="102" t="s">
        <v>104</v>
      </c>
      <c r="G1" s="102"/>
      <c r="H1" s="102"/>
      <c r="I1" s="102"/>
      <c r="J1" s="102"/>
      <c r="K1" s="102"/>
      <c r="L1" s="102"/>
    </row>
    <row r="2" spans="5:12" ht="20.25" customHeight="1">
      <c r="E2" s="103" t="s">
        <v>92</v>
      </c>
      <c r="F2" s="103"/>
      <c r="G2" s="103"/>
      <c r="H2" s="103"/>
      <c r="I2" s="103"/>
      <c r="J2" s="103"/>
      <c r="K2" s="103"/>
      <c r="L2" s="103"/>
    </row>
    <row r="3" spans="1:12" ht="18.75" customHeight="1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8" customFormat="1" ht="14.25" customHeight="1">
      <c r="A4" s="105" t="s">
        <v>51</v>
      </c>
      <c r="B4" s="105" t="s">
        <v>0</v>
      </c>
      <c r="C4" s="105" t="s">
        <v>52</v>
      </c>
      <c r="D4" s="106" t="s">
        <v>53</v>
      </c>
      <c r="E4" s="106" t="s">
        <v>54</v>
      </c>
      <c r="F4" s="106" t="s">
        <v>55</v>
      </c>
      <c r="G4" s="106"/>
      <c r="H4" s="106"/>
      <c r="I4" s="106"/>
      <c r="J4" s="106"/>
      <c r="K4" s="107" t="s">
        <v>56</v>
      </c>
      <c r="L4" s="110" t="s">
        <v>57</v>
      </c>
    </row>
    <row r="5" spans="1:12" s="18" customFormat="1" ht="15" customHeight="1">
      <c r="A5" s="105"/>
      <c r="B5" s="105"/>
      <c r="C5" s="105"/>
      <c r="D5" s="106"/>
      <c r="E5" s="106"/>
      <c r="F5" s="106" t="s">
        <v>58</v>
      </c>
      <c r="G5" s="106" t="s">
        <v>59</v>
      </c>
      <c r="H5" s="106"/>
      <c r="I5" s="106"/>
      <c r="J5" s="106"/>
      <c r="K5" s="108"/>
      <c r="L5" s="111"/>
    </row>
    <row r="6" spans="1:12" s="18" customFormat="1" ht="29.25" customHeight="1">
      <c r="A6" s="105"/>
      <c r="B6" s="105"/>
      <c r="C6" s="105"/>
      <c r="D6" s="106"/>
      <c r="E6" s="106"/>
      <c r="F6" s="106"/>
      <c r="G6" s="106" t="s">
        <v>60</v>
      </c>
      <c r="H6" s="112" t="s">
        <v>61</v>
      </c>
      <c r="I6" s="106" t="s">
        <v>62</v>
      </c>
      <c r="J6" s="112" t="s">
        <v>63</v>
      </c>
      <c r="K6" s="108"/>
      <c r="L6" s="111"/>
    </row>
    <row r="7" spans="1:12" s="18" customFormat="1" ht="19.5" customHeight="1">
      <c r="A7" s="105"/>
      <c r="B7" s="105"/>
      <c r="C7" s="105"/>
      <c r="D7" s="106"/>
      <c r="E7" s="106"/>
      <c r="F7" s="106"/>
      <c r="G7" s="106"/>
      <c r="H7" s="112"/>
      <c r="I7" s="106"/>
      <c r="J7" s="112"/>
      <c r="K7" s="108"/>
      <c r="L7" s="111"/>
    </row>
    <row r="8" spans="1:12" s="20" customFormat="1" ht="13.5" customHeight="1">
      <c r="A8" s="19">
        <v>1</v>
      </c>
      <c r="B8" s="19">
        <v>2</v>
      </c>
      <c r="C8" s="19">
        <v>3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</row>
    <row r="9" spans="1:12" s="20" customFormat="1" ht="25.5" customHeight="1">
      <c r="A9" s="19">
        <v>1</v>
      </c>
      <c r="B9" s="21" t="s">
        <v>64</v>
      </c>
      <c r="C9" s="21" t="s">
        <v>65</v>
      </c>
      <c r="D9" s="22" t="s">
        <v>66</v>
      </c>
      <c r="E9" s="23">
        <f>F9</f>
        <v>220000</v>
      </c>
      <c r="F9" s="23">
        <f>G9+H9+I9</f>
        <v>220000</v>
      </c>
      <c r="G9" s="23">
        <v>0</v>
      </c>
      <c r="H9" s="23">
        <v>150000</v>
      </c>
      <c r="I9" s="23">
        <v>70000</v>
      </c>
      <c r="J9" s="19"/>
      <c r="K9" s="19"/>
      <c r="L9" s="24" t="s">
        <v>67</v>
      </c>
    </row>
    <row r="10" spans="1:12" s="20" customFormat="1" ht="77.25" customHeight="1">
      <c r="A10" s="19">
        <v>2</v>
      </c>
      <c r="B10" s="21" t="s">
        <v>64</v>
      </c>
      <c r="C10" s="21" t="s">
        <v>65</v>
      </c>
      <c r="D10" s="22" t="s">
        <v>68</v>
      </c>
      <c r="E10" s="25">
        <f>F10</f>
        <v>195200</v>
      </c>
      <c r="F10" s="25">
        <f>G10</f>
        <v>195200</v>
      </c>
      <c r="G10" s="25">
        <v>195200</v>
      </c>
      <c r="H10" s="23"/>
      <c r="I10" s="23"/>
      <c r="J10" s="19"/>
      <c r="K10" s="19"/>
      <c r="L10" s="24" t="s">
        <v>67</v>
      </c>
    </row>
    <row r="11" spans="1:12" ht="21.75" customHeight="1">
      <c r="A11" s="91" t="s">
        <v>69</v>
      </c>
      <c r="B11" s="91"/>
      <c r="C11" s="91"/>
      <c r="D11" s="91"/>
      <c r="E11" s="26">
        <f>E9+E10</f>
        <v>415200</v>
      </c>
      <c r="F11" s="27">
        <f>F9+F10</f>
        <v>415200</v>
      </c>
      <c r="G11" s="27">
        <f>G9+G10</f>
        <v>195200</v>
      </c>
      <c r="H11" s="27">
        <f>H9</f>
        <v>150000</v>
      </c>
      <c r="I11" s="27">
        <f>SUM(I9)</f>
        <v>70000</v>
      </c>
      <c r="J11" s="28">
        <f>SUM(J9)</f>
        <v>0</v>
      </c>
      <c r="K11" s="29"/>
      <c r="L11" s="30"/>
    </row>
    <row r="12" spans="1:12" s="37" customFormat="1" ht="27" customHeight="1">
      <c r="A12" s="31">
        <v>3</v>
      </c>
      <c r="B12" s="31">
        <v>400</v>
      </c>
      <c r="C12" s="32">
        <v>40002</v>
      </c>
      <c r="D12" s="33" t="s">
        <v>70</v>
      </c>
      <c r="E12" s="23">
        <f aca="true" t="shared" si="0" ref="E12:F23">F12</f>
        <v>16100</v>
      </c>
      <c r="F12" s="23">
        <f t="shared" si="0"/>
        <v>16100</v>
      </c>
      <c r="G12" s="23">
        <v>16100</v>
      </c>
      <c r="H12" s="34"/>
      <c r="I12" s="34"/>
      <c r="J12" s="35"/>
      <c r="K12" s="36"/>
      <c r="L12" s="24" t="s">
        <v>67</v>
      </c>
    </row>
    <row r="13" spans="1:12" s="40" customFormat="1" ht="24" customHeight="1">
      <c r="A13" s="92" t="s">
        <v>71</v>
      </c>
      <c r="B13" s="93"/>
      <c r="C13" s="93"/>
      <c r="D13" s="94"/>
      <c r="E13" s="38">
        <f>SUM(E12)</f>
        <v>16100</v>
      </c>
      <c r="F13" s="38">
        <f>SUM(F12)</f>
        <v>16100</v>
      </c>
      <c r="G13" s="38">
        <f>SUM(G12)</f>
        <v>16100</v>
      </c>
      <c r="H13" s="34"/>
      <c r="I13" s="34"/>
      <c r="J13" s="35"/>
      <c r="K13" s="36"/>
      <c r="L13" s="39"/>
    </row>
    <row r="14" spans="1:12" s="37" customFormat="1" ht="126.75" customHeight="1">
      <c r="A14" s="31">
        <v>4</v>
      </c>
      <c r="B14" s="31">
        <v>600</v>
      </c>
      <c r="C14" s="32">
        <v>60013</v>
      </c>
      <c r="D14" s="22" t="s">
        <v>72</v>
      </c>
      <c r="E14" s="25">
        <f t="shared" si="0"/>
        <v>50020</v>
      </c>
      <c r="F14" s="25">
        <f t="shared" si="0"/>
        <v>50020</v>
      </c>
      <c r="G14" s="25">
        <v>50020</v>
      </c>
      <c r="H14" s="41"/>
      <c r="I14" s="34"/>
      <c r="J14" s="35"/>
      <c r="K14" s="36"/>
      <c r="L14" s="24" t="s">
        <v>67</v>
      </c>
    </row>
    <row r="15" spans="1:12" s="37" customFormat="1" ht="63.75" customHeight="1">
      <c r="A15" s="31">
        <v>5</v>
      </c>
      <c r="B15" s="31">
        <v>600</v>
      </c>
      <c r="C15" s="32">
        <v>60016</v>
      </c>
      <c r="D15" s="22" t="s">
        <v>73</v>
      </c>
      <c r="E15" s="23">
        <f t="shared" si="0"/>
        <v>131123.66</v>
      </c>
      <c r="F15" s="23">
        <f t="shared" si="0"/>
        <v>131123.66</v>
      </c>
      <c r="G15" s="23">
        <v>131123.66</v>
      </c>
      <c r="H15" s="34"/>
      <c r="I15" s="34"/>
      <c r="J15" s="35"/>
      <c r="K15" s="36"/>
      <c r="L15" s="24" t="s">
        <v>67</v>
      </c>
    </row>
    <row r="16" spans="1:12" ht="38.25" customHeight="1">
      <c r="A16" s="42">
        <v>6</v>
      </c>
      <c r="B16" s="42">
        <v>600</v>
      </c>
      <c r="C16" s="43">
        <v>60016</v>
      </c>
      <c r="D16" s="22" t="s">
        <v>74</v>
      </c>
      <c r="E16" s="25">
        <f t="shared" si="0"/>
        <v>400000</v>
      </c>
      <c r="F16" s="25">
        <f>G16+H16+I16+J16</f>
        <v>400000</v>
      </c>
      <c r="G16" s="25">
        <v>0</v>
      </c>
      <c r="H16" s="25">
        <v>400000</v>
      </c>
      <c r="I16" s="44"/>
      <c r="J16" s="45"/>
      <c r="K16" s="46"/>
      <c r="L16" s="24" t="s">
        <v>67</v>
      </c>
    </row>
    <row r="17" spans="1:12" ht="88.5" customHeight="1">
      <c r="A17" s="47">
        <v>7</v>
      </c>
      <c r="B17" s="42">
        <v>600</v>
      </c>
      <c r="C17" s="43">
        <v>60016</v>
      </c>
      <c r="D17" s="22" t="s">
        <v>75</v>
      </c>
      <c r="E17" s="25">
        <f t="shared" si="0"/>
        <v>1948637.98</v>
      </c>
      <c r="F17" s="25">
        <f>G17+J17</f>
        <v>1948637.98</v>
      </c>
      <c r="G17" s="25">
        <v>292295.7</v>
      </c>
      <c r="H17" s="25"/>
      <c r="I17" s="25"/>
      <c r="J17" s="25">
        <v>1656342.28</v>
      </c>
      <c r="K17" s="46"/>
      <c r="L17" s="24" t="s">
        <v>67</v>
      </c>
    </row>
    <row r="18" spans="1:12" ht="29.25" customHeight="1">
      <c r="A18" s="47">
        <v>8</v>
      </c>
      <c r="B18" s="42">
        <v>600</v>
      </c>
      <c r="C18" s="43">
        <v>60016</v>
      </c>
      <c r="D18" s="22" t="s">
        <v>76</v>
      </c>
      <c r="E18" s="23">
        <f t="shared" si="0"/>
        <v>143055.62</v>
      </c>
      <c r="F18" s="23">
        <f>G18</f>
        <v>143055.62</v>
      </c>
      <c r="G18" s="23">
        <v>143055.62</v>
      </c>
      <c r="H18" s="48"/>
      <c r="I18" s="44"/>
      <c r="J18" s="23"/>
      <c r="K18" s="46"/>
      <c r="L18" s="24" t="s">
        <v>67</v>
      </c>
    </row>
    <row r="19" spans="1:12" ht="128.25" customHeight="1">
      <c r="A19" s="47">
        <v>9</v>
      </c>
      <c r="B19" s="42">
        <v>600</v>
      </c>
      <c r="C19" s="43">
        <v>60016</v>
      </c>
      <c r="D19" s="22" t="s">
        <v>77</v>
      </c>
      <c r="E19" s="25">
        <f t="shared" si="0"/>
        <v>2620000</v>
      </c>
      <c r="F19" s="25">
        <f>G19+H19</f>
        <v>2620000</v>
      </c>
      <c r="G19" s="25">
        <v>1850000</v>
      </c>
      <c r="H19" s="25">
        <v>770000</v>
      </c>
      <c r="I19" s="44"/>
      <c r="J19" s="23"/>
      <c r="K19" s="46"/>
      <c r="L19" s="24" t="s">
        <v>67</v>
      </c>
    </row>
    <row r="20" spans="1:21" ht="61.5" customHeight="1">
      <c r="A20" s="47">
        <v>10</v>
      </c>
      <c r="B20" s="42">
        <v>600</v>
      </c>
      <c r="C20" s="43">
        <v>60016</v>
      </c>
      <c r="D20" s="49" t="s">
        <v>78</v>
      </c>
      <c r="E20" s="25">
        <f>F20</f>
        <v>100000</v>
      </c>
      <c r="F20" s="25">
        <f>G20</f>
        <v>100000</v>
      </c>
      <c r="G20" s="25">
        <v>100000</v>
      </c>
      <c r="H20" s="50"/>
      <c r="I20" s="50"/>
      <c r="J20" s="50"/>
      <c r="K20" s="50"/>
      <c r="L20" s="24" t="s">
        <v>67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12" ht="36" customHeight="1">
      <c r="A21" s="47">
        <v>11</v>
      </c>
      <c r="B21" s="42">
        <v>600</v>
      </c>
      <c r="C21" s="43">
        <v>60016</v>
      </c>
      <c r="D21" s="22" t="s">
        <v>79</v>
      </c>
      <c r="E21" s="23">
        <f>F21</f>
        <v>0</v>
      </c>
      <c r="F21" s="23">
        <f>G21</f>
        <v>0</v>
      </c>
      <c r="G21" s="23">
        <v>0</v>
      </c>
      <c r="H21" s="48"/>
      <c r="I21" s="44"/>
      <c r="J21" s="23"/>
      <c r="K21" s="46"/>
      <c r="L21" s="24" t="s">
        <v>67</v>
      </c>
    </row>
    <row r="22" spans="1:12" ht="66" customHeight="1">
      <c r="A22" s="42">
        <v>12</v>
      </c>
      <c r="B22" s="42">
        <v>600</v>
      </c>
      <c r="C22" s="43">
        <v>60016</v>
      </c>
      <c r="D22" s="22" t="s">
        <v>80</v>
      </c>
      <c r="E22" s="25">
        <f t="shared" si="0"/>
        <v>680000</v>
      </c>
      <c r="F22" s="25">
        <f>G22+H22</f>
        <v>680000</v>
      </c>
      <c r="G22" s="25">
        <v>0</v>
      </c>
      <c r="H22" s="25">
        <v>680000</v>
      </c>
      <c r="I22" s="44"/>
      <c r="J22" s="23"/>
      <c r="K22" s="46"/>
      <c r="L22" s="24" t="s">
        <v>67</v>
      </c>
    </row>
    <row r="23" spans="1:12" ht="39" customHeight="1">
      <c r="A23" s="42">
        <v>13</v>
      </c>
      <c r="B23" s="42">
        <v>600</v>
      </c>
      <c r="C23" s="43">
        <v>60016</v>
      </c>
      <c r="D23" s="52" t="s">
        <v>81</v>
      </c>
      <c r="E23" s="23">
        <f t="shared" si="0"/>
        <v>168000</v>
      </c>
      <c r="F23" s="23">
        <f>G23+I23</f>
        <v>168000</v>
      </c>
      <c r="G23" s="23">
        <v>110000</v>
      </c>
      <c r="H23" s="23"/>
      <c r="I23" s="23">
        <v>58000</v>
      </c>
      <c r="J23" s="23"/>
      <c r="K23" s="46"/>
      <c r="L23" s="24" t="s">
        <v>67</v>
      </c>
    </row>
    <row r="24" spans="1:12" s="55" customFormat="1" ht="23.25" customHeight="1">
      <c r="A24" s="95" t="s">
        <v>82</v>
      </c>
      <c r="B24" s="96"/>
      <c r="C24" s="96"/>
      <c r="D24" s="97"/>
      <c r="E24" s="53">
        <f>F24+K24</f>
        <v>6240837.260000001</v>
      </c>
      <c r="F24" s="53">
        <f>G24+H24+I24+J24+K24</f>
        <v>6240837.260000001</v>
      </c>
      <c r="G24" s="53">
        <f>G14+G15+G16+G17+G18+G19+G20+G21+G22+G23</f>
        <v>2676494.98</v>
      </c>
      <c r="H24" s="54">
        <f>H16+H19+H22</f>
        <v>1850000</v>
      </c>
      <c r="I24" s="53">
        <f>I23</f>
        <v>58000</v>
      </c>
      <c r="J24" s="53">
        <f>J17</f>
        <v>1656342.28</v>
      </c>
      <c r="K24" s="53">
        <v>0</v>
      </c>
      <c r="L24" s="29"/>
    </row>
    <row r="25" spans="1:12" ht="26.25" customHeight="1">
      <c r="A25" s="42">
        <v>14</v>
      </c>
      <c r="B25" s="42">
        <v>700</v>
      </c>
      <c r="C25" s="43">
        <v>70005</v>
      </c>
      <c r="D25" s="22" t="s">
        <v>83</v>
      </c>
      <c r="E25" s="23">
        <f>F25</f>
        <v>184725</v>
      </c>
      <c r="F25" s="23">
        <f>G25</f>
        <v>184725</v>
      </c>
      <c r="G25" s="23">
        <v>184725</v>
      </c>
      <c r="H25" s="48"/>
      <c r="I25" s="44"/>
      <c r="J25" s="23"/>
      <c r="K25" s="46"/>
      <c r="L25" s="24" t="s">
        <v>67</v>
      </c>
    </row>
    <row r="26" spans="1:12" s="55" customFormat="1" ht="23.25" customHeight="1">
      <c r="A26" s="95" t="s">
        <v>84</v>
      </c>
      <c r="B26" s="96"/>
      <c r="C26" s="96"/>
      <c r="D26" s="97"/>
      <c r="E26" s="53">
        <f>E25</f>
        <v>184725</v>
      </c>
      <c r="F26" s="53">
        <f>F25</f>
        <v>184725</v>
      </c>
      <c r="G26" s="53">
        <f>G25</f>
        <v>184725</v>
      </c>
      <c r="H26" s="29"/>
      <c r="I26" s="53">
        <v>0</v>
      </c>
      <c r="J26" s="53">
        <f>J17</f>
        <v>1656342.28</v>
      </c>
      <c r="K26" s="53">
        <v>0</v>
      </c>
      <c r="L26" s="29"/>
    </row>
    <row r="27" spans="1:12" s="55" customFormat="1" ht="27.75" customHeight="1">
      <c r="A27" s="42">
        <v>15</v>
      </c>
      <c r="B27" s="42">
        <v>754</v>
      </c>
      <c r="C27" s="43">
        <v>75412</v>
      </c>
      <c r="D27" s="22" t="s">
        <v>85</v>
      </c>
      <c r="E27" s="56">
        <f>F27</f>
        <v>4350</v>
      </c>
      <c r="F27" s="56">
        <f>G27</f>
        <v>4350</v>
      </c>
      <c r="G27" s="56">
        <v>4350</v>
      </c>
      <c r="H27" s="29"/>
      <c r="I27" s="53"/>
      <c r="J27" s="53"/>
      <c r="K27" s="53"/>
      <c r="L27" s="24" t="s">
        <v>67</v>
      </c>
    </row>
    <row r="28" spans="1:12" s="55" customFormat="1" ht="23.25" customHeight="1">
      <c r="A28" s="95" t="s">
        <v>86</v>
      </c>
      <c r="B28" s="96"/>
      <c r="C28" s="96"/>
      <c r="D28" s="97"/>
      <c r="E28" s="53">
        <f>SUM(E27)</f>
        <v>4350</v>
      </c>
      <c r="F28" s="53">
        <f>SUM(F27)</f>
        <v>4350</v>
      </c>
      <c r="G28" s="53">
        <f>G27</f>
        <v>4350</v>
      </c>
      <c r="H28" s="29"/>
      <c r="I28" s="53"/>
      <c r="J28" s="53"/>
      <c r="K28" s="53"/>
      <c r="L28" s="29"/>
    </row>
    <row r="29" spans="1:12" s="55" customFormat="1" ht="39.75" customHeight="1">
      <c r="A29" s="57">
        <v>16</v>
      </c>
      <c r="B29" s="57">
        <v>801</v>
      </c>
      <c r="C29" s="57">
        <v>80101</v>
      </c>
      <c r="D29" s="22" t="s">
        <v>87</v>
      </c>
      <c r="E29" s="56">
        <f>F29</f>
        <v>4601</v>
      </c>
      <c r="F29" s="56">
        <f>G29</f>
        <v>4601</v>
      </c>
      <c r="G29" s="56">
        <v>4601</v>
      </c>
      <c r="H29" s="29"/>
      <c r="I29" s="53"/>
      <c r="J29" s="53"/>
      <c r="K29" s="53"/>
      <c r="L29" s="24" t="s">
        <v>88</v>
      </c>
    </row>
    <row r="30" spans="1:12" s="55" customFormat="1" ht="39.75" customHeight="1">
      <c r="A30" s="57">
        <v>17</v>
      </c>
      <c r="B30" s="57">
        <v>801</v>
      </c>
      <c r="C30" s="57">
        <v>80195</v>
      </c>
      <c r="D30" s="52" t="s">
        <v>93</v>
      </c>
      <c r="E30" s="56">
        <f>F30</f>
        <v>30000</v>
      </c>
      <c r="F30" s="56">
        <f>G30</f>
        <v>30000</v>
      </c>
      <c r="G30" s="56">
        <v>30000</v>
      </c>
      <c r="H30" s="29"/>
      <c r="I30" s="53"/>
      <c r="J30" s="53"/>
      <c r="K30" s="53"/>
      <c r="L30" s="24" t="s">
        <v>67</v>
      </c>
    </row>
    <row r="31" spans="1:12" s="55" customFormat="1" ht="23.25" customHeight="1">
      <c r="A31" s="95" t="s">
        <v>89</v>
      </c>
      <c r="B31" s="96"/>
      <c r="C31" s="96"/>
      <c r="D31" s="97"/>
      <c r="E31" s="58">
        <f>E29</f>
        <v>4601</v>
      </c>
      <c r="F31" s="58">
        <f>SUM(F29:F30)</f>
        <v>34601</v>
      </c>
      <c r="G31" s="58">
        <f>SUM(G29:G30)</f>
        <v>34601</v>
      </c>
      <c r="H31" s="29"/>
      <c r="I31" s="53"/>
      <c r="J31" s="53"/>
      <c r="K31" s="53"/>
      <c r="L31" s="29"/>
    </row>
    <row r="32" spans="1:12" s="60" customFormat="1" ht="27" customHeight="1">
      <c r="A32" s="98" t="s">
        <v>90</v>
      </c>
      <c r="B32" s="99"/>
      <c r="C32" s="99"/>
      <c r="D32" s="100"/>
      <c r="E32" s="53">
        <f>F32+K32</f>
        <v>6895813.260000001</v>
      </c>
      <c r="F32" s="53">
        <f>G32+H32+I32+J32</f>
        <v>6895813.260000001</v>
      </c>
      <c r="G32" s="53">
        <f>G11+G13+G24+G26+G28+G31</f>
        <v>3111470.98</v>
      </c>
      <c r="H32" s="27">
        <f>H11+H24</f>
        <v>2000000</v>
      </c>
      <c r="I32" s="27">
        <f>I11+I24</f>
        <v>128000</v>
      </c>
      <c r="J32" s="53">
        <f>J26</f>
        <v>1656342.28</v>
      </c>
      <c r="K32" s="56">
        <f>SUM(K26)</f>
        <v>0</v>
      </c>
      <c r="L32" s="59" t="s">
        <v>91</v>
      </c>
    </row>
    <row r="33" spans="2:11" ht="33" customHeight="1">
      <c r="B33" s="101"/>
      <c r="C33" s="101"/>
      <c r="D33" s="101"/>
      <c r="E33" s="101"/>
      <c r="F33" s="101"/>
      <c r="H33" s="109" t="s">
        <v>42</v>
      </c>
      <c r="I33" s="109"/>
      <c r="J33" s="109"/>
      <c r="K33" s="61"/>
    </row>
    <row r="34" spans="8:11" ht="16.5" customHeight="1">
      <c r="H34" s="109" t="s">
        <v>43</v>
      </c>
      <c r="I34" s="109"/>
      <c r="J34" s="109"/>
      <c r="K34" s="61"/>
    </row>
    <row r="37" ht="14.25">
      <c r="D37" s="62"/>
    </row>
    <row r="38" ht="14.25">
      <c r="D38" s="62"/>
    </row>
    <row r="39" ht="14.25">
      <c r="D39" s="62"/>
    </row>
    <row r="40" ht="14.25">
      <c r="D40" s="62"/>
    </row>
    <row r="41" ht="14.25">
      <c r="D41" s="63"/>
    </row>
  </sheetData>
  <mergeCells count="27">
    <mergeCell ref="H33:J33"/>
    <mergeCell ref="H34:J34"/>
    <mergeCell ref="L4:L7"/>
    <mergeCell ref="F5:F7"/>
    <mergeCell ref="G5:J5"/>
    <mergeCell ref="G6:G7"/>
    <mergeCell ref="H6:H7"/>
    <mergeCell ref="I6:I7"/>
    <mergeCell ref="J6:J7"/>
    <mergeCell ref="F1:L1"/>
    <mergeCell ref="E2:L2"/>
    <mergeCell ref="A3:L3"/>
    <mergeCell ref="A4:A7"/>
    <mergeCell ref="B4:B7"/>
    <mergeCell ref="C4:C7"/>
    <mergeCell ref="D4:D7"/>
    <mergeCell ref="E4:E7"/>
    <mergeCell ref="F4:J4"/>
    <mergeCell ref="K4:K7"/>
    <mergeCell ref="A28:D28"/>
    <mergeCell ref="A31:D31"/>
    <mergeCell ref="A32:D32"/>
    <mergeCell ref="B33:F33"/>
    <mergeCell ref="A11:D11"/>
    <mergeCell ref="A13:D13"/>
    <mergeCell ref="A24:D24"/>
    <mergeCell ref="A26:D26"/>
  </mergeCells>
  <printOptions/>
  <pageMargins left="0.31" right="0.17" top="0.41" bottom="0.44" header="0.23" footer="0.24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2011-07-15T17:07:54Z</cp:lastPrinted>
  <dcterms:created xsi:type="dcterms:W3CDTF">2009-10-15T10:17:39Z</dcterms:created>
  <dcterms:modified xsi:type="dcterms:W3CDTF">2011-07-22T08:21:33Z</dcterms:modified>
  <cp:category/>
  <cp:version/>
  <cp:contentType/>
  <cp:contentStatus/>
</cp:coreProperties>
</file>