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ał Nr 1 do 66" sheetId="1" r:id="rId1"/>
    <sheet name="zał Nr2 do 66" sheetId="2" r:id="rId2"/>
  </sheets>
  <definedNames/>
  <calcPr fullCalcOnLoad="1"/>
</workbook>
</file>

<file path=xl/sharedStrings.xml><?xml version="1.0" encoding="utf-8"?>
<sst xmlns="http://schemas.openxmlformats.org/spreadsheetml/2006/main" count="100" uniqueCount="93">
  <si>
    <t>Zakup kosiarki do trawy dla Zespołu Szkół Publicznych w Jaktorowie</t>
  </si>
  <si>
    <t>a) opracowanie kosztorysów inwestorskich obiektów oświatowych, 
b) dostosowanie dokumentacji technicznej do nowych wymogów sanitarnych oraz zmiany ilości sal dydaktycznych z 3 do 4 spowodowanej dużą ilością dzieci chętnych do korzystania z przedszkola w Międzyborowie</t>
  </si>
  <si>
    <t>Zakup mebli do Przedszkola w Jaktorowie</t>
  </si>
  <si>
    <t>Budowa przedszkola z salą wielofunkcyjną i rozbudową szatni przy Szkole Podstawowej w Jaktorowie, koszty prowizji</t>
  </si>
  <si>
    <t>Rozliczenie inwestycji "Budowa hali sportowej w Jaktorowie"</t>
  </si>
  <si>
    <t>Dział</t>
  </si>
  <si>
    <t>Rozdział</t>
  </si>
  <si>
    <t>Nazwa</t>
  </si>
  <si>
    <t>Zmniejszenie</t>
  </si>
  <si>
    <t>Zestawienie zmian w planie wydatków inwestycyjnych na rok 2007</t>
  </si>
  <si>
    <t>Lp</t>
  </si>
  <si>
    <t>Paragraf</t>
  </si>
  <si>
    <t>Plan</t>
  </si>
  <si>
    <t xml:space="preserve">Zwiększenie </t>
  </si>
  <si>
    <t>Plan po zmianie</t>
  </si>
  <si>
    <t>010</t>
  </si>
  <si>
    <t>01010</t>
  </si>
  <si>
    <t>Budowa sieci wodociągowej w  Budach Starych, Budach Zosinych,  Budach Grzybek</t>
  </si>
  <si>
    <t>Opracowanie projektu na budowę sieci wodociągowej w ul. Sygietyńskiego w Starych Budach</t>
  </si>
  <si>
    <t>razem dział 010 - Rolnictwo i łowiectwo</t>
  </si>
  <si>
    <t>400</t>
  </si>
  <si>
    <t>4002</t>
  </si>
  <si>
    <t>6060</t>
  </si>
  <si>
    <t>Zakup pomp do stacji uzdatniania wody</t>
  </si>
  <si>
    <t>razem dział 400 -Wytwarzanie i zaopatrywanie w energię elektryczną, gaz i wodę</t>
  </si>
  <si>
    <t>Opracowanie projektu:
a/ ciągu pieszo-jezdnego wraz z przejściem przez rzekę Tuczną w Jaktorowie (II etap) 
b/ ciągu pieszego w Sadych Budach, Budach Starych na odcinku od ul. Ogrodowej do wiaduktu CMK</t>
  </si>
  <si>
    <t>Regulacja stanu prawnego drogi gminnej w Henryszewie(II etap)</t>
  </si>
  <si>
    <t>Opracowanie dokumentacji technicznej na przebudowę dróg gminnych: ul. Parkowa w Chylicach Kolonii i ul. Kopernika w Międzyborowie na odcinku od  drogi 719 do cmentarza w Bieganowie  wraz z ul. Staszica oraz  opracowanie dokumentacji geodezyjno- prawnej  dla tego zadania</t>
  </si>
  <si>
    <t>razem dział 600 - Transport i łączność</t>
  </si>
  <si>
    <t>Zakup pieca c.o. do ogrzewania garaży na samochody bojowe OSP Jaktorów</t>
  </si>
  <si>
    <t>razem dział 754 - Bezpieczeństwo publiczne i ochrona przeciwpożarowa</t>
  </si>
  <si>
    <t>Nadbudowa budynku Szkoły Podstawowej w Międzyborowie (rozliczenie inwestycji)</t>
  </si>
  <si>
    <t>Wykonanie, dostawa i montaż ścianki mobilnej działowej pomiędzy stołówką i świetlicą w Szkole Podstawowej w Międzyborowie.</t>
  </si>
  <si>
    <t>Zakup wyposażenia dla  Szkoły Podstawowej w Międzyborowie (części nadbudowanej)</t>
  </si>
  <si>
    <t>razem dział 801 - Oświata i wychowanie</t>
  </si>
  <si>
    <t>900</t>
  </si>
  <si>
    <t>90001</t>
  </si>
  <si>
    <t>6050</t>
  </si>
  <si>
    <t>Budowa sieci kanalizacyjnej w gminie</t>
  </si>
  <si>
    <t>6010</t>
  </si>
  <si>
    <t>Wydatki na zakup i objęcie akcji, wniesienie wkładów do spółek prawa handlowego</t>
  </si>
  <si>
    <t>90015</t>
  </si>
  <si>
    <r>
      <t xml:space="preserve">Budowa oświetlenia ulicy Chełmońskiego w  Chylicach i innych ulic w Gminie </t>
    </r>
    <r>
      <rPr>
        <sz val="11"/>
        <color indexed="10"/>
        <rFont val="Arial CE"/>
        <family val="2"/>
      </rPr>
      <t xml:space="preserve"> </t>
    </r>
  </si>
  <si>
    <t>Razem dział 900 - Gospodarka komunalna i ochrona środowiska</t>
  </si>
  <si>
    <t>Ogółem</t>
  </si>
  <si>
    <t>Przewodniczący Rady Gminy</t>
  </si>
  <si>
    <t>Mirosław Byczak</t>
  </si>
  <si>
    <t xml:space="preserve">     Rady Gminy Jaktorów</t>
  </si>
  <si>
    <t>Zestawienie zmian w planie przychodów i rozchodów budżetu Gminy Jaktorów</t>
  </si>
  <si>
    <t>na rok 2007.</t>
  </si>
  <si>
    <t>N a z w a</t>
  </si>
  <si>
    <t>Klasyfikacja przychodów i rozchodów</t>
  </si>
  <si>
    <t>Zmiany w ciągu roku</t>
  </si>
  <si>
    <t>I</t>
  </si>
  <si>
    <t>Przychody</t>
  </si>
  <si>
    <t>Przychody z zaciągniętych pożyczek na finansowanie zadań realizowanych z działem środków Unii Europejskiej</t>
  </si>
  <si>
    <t>§ 903</t>
  </si>
  <si>
    <t>Przychody ze sprzedaży innych papierów wartościowych</t>
  </si>
  <si>
    <t>§931</t>
  </si>
  <si>
    <t>Przychody z zaciągniętych pożyczek i kredytów na rynku krajowym</t>
  </si>
  <si>
    <t>§952</t>
  </si>
  <si>
    <t>Nadwyżki z lat ubiegłych</t>
  </si>
  <si>
    <t>§957</t>
  </si>
  <si>
    <t>Inne źródła, w tym:                    środki na pokrycie deficytu</t>
  </si>
  <si>
    <t>Razem przychody</t>
  </si>
  <si>
    <t>II</t>
  </si>
  <si>
    <t>Rozchody</t>
  </si>
  <si>
    <t>Spłata pożyczek na finansowanie zadań z udziałem środków Unii Europejskiej</t>
  </si>
  <si>
    <t>§963</t>
  </si>
  <si>
    <t>Spłata kredytów i pożyczek</t>
  </si>
  <si>
    <t>§ 992</t>
  </si>
  <si>
    <t>Wykup papierów wartościowych</t>
  </si>
  <si>
    <t>§ 982</t>
  </si>
  <si>
    <t>Udzielone z budżetu pożyczki</t>
  </si>
  <si>
    <t>§ 991</t>
  </si>
  <si>
    <t>Razem rozchody</t>
  </si>
  <si>
    <t>Informacje uzupełniające:</t>
  </si>
  <si>
    <t>Planowane dochody</t>
  </si>
  <si>
    <t>Planowane wydatki</t>
  </si>
  <si>
    <t>Wynik</t>
  </si>
  <si>
    <t>- różnica między 1 i 2 (+)</t>
  </si>
  <si>
    <t>- różnica między 2 i 1 (-)</t>
  </si>
  <si>
    <t>I.</t>
  </si>
  <si>
    <t xml:space="preserve">Pokrycie deficytu  budżetu                     </t>
  </si>
  <si>
    <t>Nadwyżką budżetową z lat ubiegłych</t>
  </si>
  <si>
    <t>Kredytem (pożyczką) długoterminowym</t>
  </si>
  <si>
    <t>Przychodem ze sprzedaży papierów wartościowych</t>
  </si>
  <si>
    <t>Inne źródła (środki jako nadwyżka środków pieniężnych na rachunku bieżącym wynikająca z rozliczeń kredytów i pożyczek z lat ubiegłych)</t>
  </si>
  <si>
    <t xml:space="preserve">             Mirosław Byczak</t>
  </si>
  <si>
    <t>Zał. Nr 1 do uchwały Nr  X/66/2007</t>
  </si>
  <si>
    <t xml:space="preserve">                               z dnia 3 września 2007r</t>
  </si>
  <si>
    <t xml:space="preserve">                                                                                                      Zał. Nr 2 do Uchwały Nr  X/66/2007</t>
  </si>
  <si>
    <t xml:space="preserve">                                                                               Rady Gminy Jaktorów z dnia 3 września 2007r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</si>
</sst>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10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b/>
      <i/>
      <sz val="11"/>
      <name val="Arial CE"/>
      <family val="2"/>
    </font>
    <font>
      <b/>
      <sz val="12"/>
      <name val="Arial CE"/>
      <family val="2"/>
    </font>
    <font>
      <sz val="11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vertical="top" wrapText="1"/>
    </xf>
    <xf numFmtId="3" fontId="1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1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B29" sqref="B29:D29"/>
    </sheetView>
  </sheetViews>
  <sheetFormatPr defaultColWidth="9.00390625" defaultRowHeight="12.75"/>
  <cols>
    <col min="1" max="1" width="5.25390625" style="2" customWidth="1"/>
    <col min="2" max="2" width="35.75390625" style="2" customWidth="1"/>
    <col min="3" max="3" width="15.00390625" style="2" customWidth="1"/>
    <col min="4" max="4" width="11.875" style="2" customWidth="1"/>
    <col min="5" max="5" width="13.75390625" style="2" customWidth="1"/>
    <col min="6" max="6" width="13.25390625" style="2" customWidth="1"/>
    <col min="7" max="16384" width="9.125" style="2" customWidth="1"/>
  </cols>
  <sheetData>
    <row r="1" spans="2:6" s="14" customFormat="1" ht="17.25" customHeight="1">
      <c r="B1" s="64" t="s">
        <v>89</v>
      </c>
      <c r="C1" s="64"/>
      <c r="D1" s="64"/>
      <c r="E1" s="64"/>
      <c r="F1" s="64"/>
    </row>
    <row r="2" spans="3:6" ht="14.25">
      <c r="C2" s="14"/>
      <c r="D2" s="65" t="s">
        <v>47</v>
      </c>
      <c r="E2" s="65"/>
      <c r="F2" s="65"/>
    </row>
    <row r="3" spans="3:7" ht="14.25">
      <c r="C3" s="65" t="s">
        <v>90</v>
      </c>
      <c r="D3" s="65"/>
      <c r="E3" s="65"/>
      <c r="F3" s="65"/>
      <c r="G3" s="14"/>
    </row>
    <row r="5" spans="2:6" ht="14.25">
      <c r="B5" s="65" t="s">
        <v>48</v>
      </c>
      <c r="C5" s="65"/>
      <c r="D5" s="65"/>
      <c r="E5" s="65"/>
      <c r="F5" s="65"/>
    </row>
    <row r="6" ht="14.25">
      <c r="C6" s="2" t="s">
        <v>49</v>
      </c>
    </row>
    <row r="7" spans="1:6" s="49" customFormat="1" ht="45">
      <c r="A7" s="46" t="s">
        <v>10</v>
      </c>
      <c r="B7" s="46" t="s">
        <v>50</v>
      </c>
      <c r="C7" s="47" t="s">
        <v>51</v>
      </c>
      <c r="D7" s="46" t="s">
        <v>12</v>
      </c>
      <c r="E7" s="48" t="s">
        <v>52</v>
      </c>
      <c r="F7" s="48" t="s">
        <v>14</v>
      </c>
    </row>
    <row r="8" spans="1:6" ht="14.25">
      <c r="A8" s="50">
        <v>1</v>
      </c>
      <c r="B8" s="50">
        <v>2</v>
      </c>
      <c r="C8" s="50">
        <v>3</v>
      </c>
      <c r="D8" s="50">
        <v>4</v>
      </c>
      <c r="E8" s="50">
        <v>5</v>
      </c>
      <c r="F8" s="50">
        <v>6</v>
      </c>
    </row>
    <row r="9" spans="1:6" ht="18.75" customHeight="1">
      <c r="A9" s="51" t="s">
        <v>53</v>
      </c>
      <c r="B9" s="1" t="s">
        <v>54</v>
      </c>
      <c r="C9" s="1"/>
      <c r="D9" s="1"/>
      <c r="E9" s="1"/>
      <c r="F9" s="1"/>
    </row>
    <row r="10" spans="1:6" ht="55.5" customHeight="1">
      <c r="A10" s="52">
        <v>1</v>
      </c>
      <c r="B10" s="53" t="s">
        <v>55</v>
      </c>
      <c r="C10" s="50" t="s">
        <v>56</v>
      </c>
      <c r="D10" s="1">
        <v>0</v>
      </c>
      <c r="E10" s="1"/>
      <c r="F10" s="1">
        <f>D10</f>
        <v>0</v>
      </c>
    </row>
    <row r="11" spans="1:6" ht="27.75" customHeight="1">
      <c r="A11" s="52">
        <v>2</v>
      </c>
      <c r="B11" s="53" t="s">
        <v>57</v>
      </c>
      <c r="C11" s="50" t="s">
        <v>58</v>
      </c>
      <c r="D11" s="1">
        <v>3000000</v>
      </c>
      <c r="E11" s="1">
        <v>3000000</v>
      </c>
      <c r="F11" s="1">
        <f>D11+E11</f>
        <v>6000000</v>
      </c>
    </row>
    <row r="12" spans="1:6" ht="27.75" customHeight="1">
      <c r="A12" s="50">
        <v>3</v>
      </c>
      <c r="B12" s="53" t="s">
        <v>59</v>
      </c>
      <c r="C12" s="52" t="s">
        <v>60</v>
      </c>
      <c r="D12" s="1">
        <v>0</v>
      </c>
      <c r="E12" s="1">
        <v>0</v>
      </c>
      <c r="F12" s="1">
        <f>D12+E12</f>
        <v>0</v>
      </c>
    </row>
    <row r="13" spans="1:6" ht="18" customHeight="1">
      <c r="A13" s="52">
        <v>4</v>
      </c>
      <c r="B13" s="1" t="s">
        <v>61</v>
      </c>
      <c r="C13" s="50" t="s">
        <v>62</v>
      </c>
      <c r="D13" s="1">
        <v>0</v>
      </c>
      <c r="E13" s="1"/>
      <c r="F13" s="1"/>
    </row>
    <row r="14" spans="1:6" ht="28.5">
      <c r="A14" s="50">
        <v>5</v>
      </c>
      <c r="B14" s="54" t="s">
        <v>63</v>
      </c>
      <c r="C14" s="50"/>
      <c r="D14" s="1">
        <v>2576171</v>
      </c>
      <c r="E14" s="1"/>
      <c r="F14" s="1">
        <f>D14+E14</f>
        <v>2576171</v>
      </c>
    </row>
    <row r="15" spans="1:6" s="57" customFormat="1" ht="21" customHeight="1">
      <c r="A15" s="55"/>
      <c r="B15" s="55" t="s">
        <v>64</v>
      </c>
      <c r="C15" s="56"/>
      <c r="D15" s="1">
        <f>D10+D11+D12+D13+D14</f>
        <v>5576171</v>
      </c>
      <c r="E15" s="1">
        <f>SUM(E10:E14)</f>
        <v>3000000</v>
      </c>
      <c r="F15" s="1">
        <f>F10+F11+F12+F14</f>
        <v>8576171</v>
      </c>
    </row>
    <row r="16" spans="1:6" ht="19.5" customHeight="1">
      <c r="A16" s="51" t="s">
        <v>65</v>
      </c>
      <c r="B16" s="1" t="s">
        <v>66</v>
      </c>
      <c r="C16" s="50"/>
      <c r="D16" s="1"/>
      <c r="E16" s="1"/>
      <c r="F16" s="1"/>
    </row>
    <row r="17" spans="1:6" ht="41.25" customHeight="1">
      <c r="A17" s="50">
        <v>1</v>
      </c>
      <c r="B17" s="53" t="s">
        <v>67</v>
      </c>
      <c r="C17" s="50" t="s">
        <v>68</v>
      </c>
      <c r="D17" s="1"/>
      <c r="E17" s="1"/>
      <c r="F17" s="1">
        <v>0</v>
      </c>
    </row>
    <row r="18" spans="1:6" ht="14.25">
      <c r="A18" s="50">
        <v>2</v>
      </c>
      <c r="B18" s="1" t="s">
        <v>69</v>
      </c>
      <c r="C18" s="50" t="s">
        <v>70</v>
      </c>
      <c r="D18" s="1">
        <v>593875</v>
      </c>
      <c r="E18" s="1">
        <v>-98000</v>
      </c>
      <c r="F18" s="1">
        <f>D18+E18</f>
        <v>495875</v>
      </c>
    </row>
    <row r="19" spans="1:6" ht="14.25">
      <c r="A19" s="50">
        <v>3</v>
      </c>
      <c r="B19" s="1" t="s">
        <v>71</v>
      </c>
      <c r="C19" s="50" t="s">
        <v>72</v>
      </c>
      <c r="D19" s="1"/>
      <c r="E19" s="1"/>
      <c r="F19" s="1"/>
    </row>
    <row r="20" spans="1:6" ht="14.25">
      <c r="A20" s="50">
        <v>4</v>
      </c>
      <c r="B20" s="1" t="s">
        <v>73</v>
      </c>
      <c r="C20" s="50" t="s">
        <v>74</v>
      </c>
      <c r="D20" s="1"/>
      <c r="E20" s="1"/>
      <c r="F20" s="1"/>
    </row>
    <row r="21" spans="1:6" s="57" customFormat="1" ht="20.25" customHeight="1">
      <c r="A21" s="55"/>
      <c r="B21" s="58" t="s">
        <v>75</v>
      </c>
      <c r="C21" s="58"/>
      <c r="D21" s="1">
        <f>D18+D19+D20</f>
        <v>593875</v>
      </c>
      <c r="E21" s="1">
        <f>SUM(E18:E20)</f>
        <v>-98000</v>
      </c>
      <c r="F21" s="1">
        <f>F18</f>
        <v>495875</v>
      </c>
    </row>
    <row r="22" spans="1:6" ht="0.75" customHeight="1">
      <c r="A22" s="1"/>
      <c r="B22" s="1"/>
      <c r="C22" s="1"/>
      <c r="D22" s="1"/>
      <c r="E22" s="1"/>
      <c r="F22" s="1"/>
    </row>
    <row r="23" ht="15">
      <c r="B23" s="59" t="s">
        <v>76</v>
      </c>
    </row>
    <row r="24" spans="1:6" ht="16.5" customHeight="1">
      <c r="A24" s="17">
        <v>1</v>
      </c>
      <c r="B24" s="66" t="s">
        <v>77</v>
      </c>
      <c r="C24" s="67"/>
      <c r="D24" s="68"/>
      <c r="E24" s="69">
        <v>19939066</v>
      </c>
      <c r="F24" s="70"/>
    </row>
    <row r="25" spans="1:6" ht="15.75" customHeight="1">
      <c r="A25" s="17">
        <v>2</v>
      </c>
      <c r="B25" s="66" t="s">
        <v>78</v>
      </c>
      <c r="C25" s="67"/>
      <c r="D25" s="68"/>
      <c r="E25" s="69">
        <v>28019362</v>
      </c>
      <c r="F25" s="70"/>
    </row>
    <row r="26" spans="1:6" ht="15" customHeight="1">
      <c r="A26" s="17">
        <v>3</v>
      </c>
      <c r="B26" s="66" t="s">
        <v>79</v>
      </c>
      <c r="C26" s="67"/>
      <c r="D26" s="68"/>
      <c r="E26" s="69"/>
      <c r="F26" s="70"/>
    </row>
    <row r="27" spans="1:6" ht="14.25">
      <c r="A27" s="17"/>
      <c r="B27" s="66" t="s">
        <v>80</v>
      </c>
      <c r="C27" s="67"/>
      <c r="D27" s="68"/>
      <c r="E27" s="69"/>
      <c r="F27" s="70"/>
    </row>
    <row r="28" spans="1:6" ht="14.25">
      <c r="A28" s="17"/>
      <c r="B28" s="66" t="s">
        <v>81</v>
      </c>
      <c r="C28" s="67"/>
      <c r="D28" s="68"/>
      <c r="E28" s="69">
        <f>E24-E25</f>
        <v>-8080296</v>
      </c>
      <c r="F28" s="70"/>
    </row>
    <row r="29" spans="1:6" ht="22.5" customHeight="1">
      <c r="A29" s="60" t="s">
        <v>82</v>
      </c>
      <c r="B29" s="71" t="s">
        <v>83</v>
      </c>
      <c r="C29" s="72"/>
      <c r="D29" s="73"/>
      <c r="E29" s="69">
        <f>E30+E31+E32+E33</f>
        <v>8576171</v>
      </c>
      <c r="F29" s="70"/>
    </row>
    <row r="30" spans="1:6" ht="17.25" customHeight="1">
      <c r="A30" s="17">
        <v>1</v>
      </c>
      <c r="B30" s="71" t="s">
        <v>84</v>
      </c>
      <c r="C30" s="72"/>
      <c r="D30" s="73"/>
      <c r="E30" s="69">
        <v>0</v>
      </c>
      <c r="F30" s="70"/>
    </row>
    <row r="31" spans="1:6" ht="14.25">
      <c r="A31" s="17">
        <v>2</v>
      </c>
      <c r="B31" s="66" t="s">
        <v>85</v>
      </c>
      <c r="C31" s="67"/>
      <c r="D31" s="68"/>
      <c r="E31" s="69">
        <v>0</v>
      </c>
      <c r="F31" s="70"/>
    </row>
    <row r="32" spans="1:6" ht="18" customHeight="1">
      <c r="A32" s="17">
        <v>3</v>
      </c>
      <c r="B32" s="66" t="s">
        <v>86</v>
      </c>
      <c r="C32" s="67"/>
      <c r="D32" s="68"/>
      <c r="E32" s="69">
        <v>6000000</v>
      </c>
      <c r="F32" s="70"/>
    </row>
    <row r="33" spans="1:6" ht="44.25" customHeight="1">
      <c r="A33" s="3">
        <v>4</v>
      </c>
      <c r="B33" s="74" t="s">
        <v>87</v>
      </c>
      <c r="C33" s="75"/>
      <c r="D33" s="76"/>
      <c r="E33" s="69">
        <v>2576171</v>
      </c>
      <c r="F33" s="70"/>
    </row>
    <row r="34" spans="1:6" ht="15" customHeight="1">
      <c r="A34" s="61"/>
      <c r="B34" s="62"/>
      <c r="C34" s="62"/>
      <c r="D34" s="62"/>
      <c r="E34" s="63"/>
      <c r="F34" s="63"/>
    </row>
    <row r="35" ht="14.25">
      <c r="E35" s="2" t="s">
        <v>45</v>
      </c>
    </row>
    <row r="36" spans="4:6" ht="29.25" customHeight="1">
      <c r="D36" s="65" t="s">
        <v>88</v>
      </c>
      <c r="E36" s="65"/>
      <c r="F36" s="65"/>
    </row>
    <row r="37" ht="6" customHeight="1"/>
    <row r="38" ht="14.25" hidden="1"/>
  </sheetData>
  <mergeCells count="25">
    <mergeCell ref="D36:F36"/>
    <mergeCell ref="B32:D32"/>
    <mergeCell ref="E32:F32"/>
    <mergeCell ref="B33:D33"/>
    <mergeCell ref="E33:F33"/>
    <mergeCell ref="B30:D30"/>
    <mergeCell ref="E30:F30"/>
    <mergeCell ref="B31:D31"/>
    <mergeCell ref="E31:F31"/>
    <mergeCell ref="B28:D28"/>
    <mergeCell ref="E28:F28"/>
    <mergeCell ref="B29:D29"/>
    <mergeCell ref="E29:F29"/>
    <mergeCell ref="B26:D26"/>
    <mergeCell ref="E26:F26"/>
    <mergeCell ref="B27:D27"/>
    <mergeCell ref="E27:F27"/>
    <mergeCell ref="B24:D24"/>
    <mergeCell ref="E24:F24"/>
    <mergeCell ref="B25:D25"/>
    <mergeCell ref="E25:F25"/>
    <mergeCell ref="B1:F1"/>
    <mergeCell ref="D2:F2"/>
    <mergeCell ref="C3:F3"/>
    <mergeCell ref="B5:F5"/>
  </mergeCells>
  <printOptions/>
  <pageMargins left="0.67" right="0.17" top="0.68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E2" sqref="E2:I2"/>
    </sheetView>
  </sheetViews>
  <sheetFormatPr defaultColWidth="9.00390625" defaultRowHeight="12.75"/>
  <cols>
    <col min="1" max="1" width="4.625" style="2" customWidth="1"/>
    <col min="2" max="2" width="5.75390625" style="2" bestFit="1" customWidth="1"/>
    <col min="3" max="3" width="9.125" style="2" customWidth="1"/>
    <col min="4" max="4" width="8.375" style="2" customWidth="1"/>
    <col min="5" max="5" width="63.00390625" style="2" customWidth="1"/>
    <col min="6" max="6" width="15.25390625" style="2" customWidth="1"/>
    <col min="7" max="7" width="12.875" style="2" customWidth="1"/>
    <col min="8" max="8" width="13.75390625" style="2" customWidth="1"/>
    <col min="9" max="9" width="15.125" style="2" customWidth="1"/>
    <col min="10" max="16384" width="9.125" style="2" customWidth="1"/>
  </cols>
  <sheetData>
    <row r="1" spans="5:9" ht="14.25">
      <c r="E1" s="65" t="s">
        <v>91</v>
      </c>
      <c r="F1" s="65"/>
      <c r="G1" s="65"/>
      <c r="H1" s="65"/>
      <c r="I1" s="14"/>
    </row>
    <row r="2" spans="5:9" ht="14.25">
      <c r="E2" s="65" t="s">
        <v>92</v>
      </c>
      <c r="F2" s="65"/>
      <c r="G2" s="65"/>
      <c r="H2" s="65"/>
      <c r="I2" s="65"/>
    </row>
    <row r="3" spans="1:9" ht="27.75" customHeight="1">
      <c r="A3" s="78" t="s">
        <v>9</v>
      </c>
      <c r="B3" s="78"/>
      <c r="C3" s="78"/>
      <c r="D3" s="78"/>
      <c r="E3" s="78"/>
      <c r="F3" s="78"/>
      <c r="G3" s="78"/>
      <c r="H3" s="78"/>
      <c r="I3" s="9"/>
    </row>
    <row r="4" spans="1:9" s="45" customFormat="1" ht="20.25" customHeight="1">
      <c r="A4" s="43"/>
      <c r="B4" s="43"/>
      <c r="C4" s="43"/>
      <c r="D4" s="43"/>
      <c r="E4" s="43"/>
      <c r="F4" s="43"/>
      <c r="G4" s="43"/>
      <c r="H4" s="43"/>
      <c r="I4" s="44"/>
    </row>
    <row r="5" spans="1:9" s="16" customFormat="1" ht="25.5" customHeight="1">
      <c r="A5" s="3" t="s">
        <v>10</v>
      </c>
      <c r="B5" s="3" t="s">
        <v>5</v>
      </c>
      <c r="C5" s="3" t="s">
        <v>6</v>
      </c>
      <c r="D5" s="3" t="s">
        <v>11</v>
      </c>
      <c r="E5" s="3" t="s">
        <v>7</v>
      </c>
      <c r="F5" s="11" t="s">
        <v>12</v>
      </c>
      <c r="G5" s="42" t="s">
        <v>13</v>
      </c>
      <c r="H5" s="42" t="s">
        <v>8</v>
      </c>
      <c r="I5" s="15" t="s">
        <v>14</v>
      </c>
    </row>
    <row r="6" spans="1:9" s="14" customFormat="1" ht="14.2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</row>
    <row r="7" spans="1:9" s="16" customFormat="1" ht="27.75" customHeight="1">
      <c r="A7" s="3">
        <v>1</v>
      </c>
      <c r="B7" s="18" t="s">
        <v>15</v>
      </c>
      <c r="C7" s="18" t="s">
        <v>16</v>
      </c>
      <c r="D7" s="3">
        <v>6050</v>
      </c>
      <c r="E7" s="19" t="s">
        <v>17</v>
      </c>
      <c r="F7" s="20">
        <v>511900</v>
      </c>
      <c r="G7" s="20"/>
      <c r="H7" s="20"/>
      <c r="I7" s="20">
        <f>F7+G7</f>
        <v>511900</v>
      </c>
    </row>
    <row r="8" spans="1:9" s="21" customFormat="1" ht="30.75" customHeight="1">
      <c r="A8" s="5">
        <v>2</v>
      </c>
      <c r="B8" s="18" t="s">
        <v>15</v>
      </c>
      <c r="C8" s="18" t="s">
        <v>16</v>
      </c>
      <c r="D8" s="3">
        <v>6050</v>
      </c>
      <c r="E8" s="15" t="s">
        <v>18</v>
      </c>
      <c r="F8" s="4">
        <v>10000</v>
      </c>
      <c r="G8" s="4"/>
      <c r="H8" s="4"/>
      <c r="I8" s="4">
        <v>10000</v>
      </c>
    </row>
    <row r="9" spans="1:9" s="21" customFormat="1" ht="21.75" customHeight="1">
      <c r="A9" s="5"/>
      <c r="B9" s="18"/>
      <c r="C9" s="18"/>
      <c r="D9" s="3"/>
      <c r="E9" s="5" t="s">
        <v>19</v>
      </c>
      <c r="F9" s="22">
        <f>F8+F7</f>
        <v>521900</v>
      </c>
      <c r="G9" s="22">
        <f>SUM(G7:G8)</f>
        <v>0</v>
      </c>
      <c r="H9" s="22"/>
      <c r="I9" s="22">
        <f>I8+I7</f>
        <v>521900</v>
      </c>
    </row>
    <row r="10" spans="1:9" ht="18" customHeight="1">
      <c r="A10" s="3">
        <v>3</v>
      </c>
      <c r="B10" s="8" t="s">
        <v>20</v>
      </c>
      <c r="C10" s="8" t="s">
        <v>21</v>
      </c>
      <c r="D10" s="8" t="s">
        <v>22</v>
      </c>
      <c r="E10" s="6" t="s">
        <v>23</v>
      </c>
      <c r="F10" s="1">
        <v>22000</v>
      </c>
      <c r="G10" s="1"/>
      <c r="H10" s="1"/>
      <c r="I10" s="1">
        <f>F10</f>
        <v>22000</v>
      </c>
    </row>
    <row r="11" spans="1:9" s="25" customFormat="1" ht="25.5" customHeight="1">
      <c r="A11" s="23"/>
      <c r="B11" s="24"/>
      <c r="C11" s="23"/>
      <c r="D11" s="23"/>
      <c r="E11" s="10" t="s">
        <v>24</v>
      </c>
      <c r="F11" s="22">
        <f>SUM(F10:F10)</f>
        <v>22000</v>
      </c>
      <c r="G11" s="22"/>
      <c r="H11" s="22"/>
      <c r="I11" s="22">
        <f>SUM(I10)</f>
        <v>22000</v>
      </c>
    </row>
    <row r="12" spans="1:9" s="28" customFormat="1" ht="70.5" customHeight="1">
      <c r="A12" s="7">
        <v>4</v>
      </c>
      <c r="B12" s="26">
        <v>600</v>
      </c>
      <c r="C12" s="7">
        <v>60016</v>
      </c>
      <c r="D12" s="7">
        <v>6050</v>
      </c>
      <c r="E12" s="27" t="s">
        <v>25</v>
      </c>
      <c r="F12" s="1">
        <v>170000</v>
      </c>
      <c r="G12" s="1">
        <v>0</v>
      </c>
      <c r="H12" s="1"/>
      <c r="I12" s="1">
        <f>F12+G12</f>
        <v>170000</v>
      </c>
    </row>
    <row r="13" spans="1:9" s="28" customFormat="1" ht="20.25" customHeight="1">
      <c r="A13" s="7">
        <v>5</v>
      </c>
      <c r="B13" s="26">
        <v>600</v>
      </c>
      <c r="C13" s="7">
        <v>60016</v>
      </c>
      <c r="D13" s="7">
        <v>6050</v>
      </c>
      <c r="E13" s="27" t="s">
        <v>26</v>
      </c>
      <c r="F13" s="1">
        <v>7000</v>
      </c>
      <c r="G13" s="1">
        <v>0</v>
      </c>
      <c r="H13" s="1"/>
      <c r="I13" s="1">
        <f>F13+G13</f>
        <v>7000</v>
      </c>
    </row>
    <row r="14" spans="1:9" s="28" customFormat="1" ht="72" customHeight="1">
      <c r="A14" s="7">
        <v>6</v>
      </c>
      <c r="B14" s="26">
        <v>600</v>
      </c>
      <c r="C14" s="7">
        <v>60016</v>
      </c>
      <c r="D14" s="7">
        <v>6050</v>
      </c>
      <c r="E14" s="27" t="s">
        <v>27</v>
      </c>
      <c r="F14" s="1">
        <v>137816</v>
      </c>
      <c r="G14" s="1">
        <v>0</v>
      </c>
      <c r="H14" s="1"/>
      <c r="I14" s="1">
        <f>F14+G14</f>
        <v>137816</v>
      </c>
    </row>
    <row r="15" spans="1:9" s="25" customFormat="1" ht="17.25" customHeight="1">
      <c r="A15" s="23"/>
      <c r="B15" s="24"/>
      <c r="C15" s="23"/>
      <c r="D15" s="23"/>
      <c r="E15" s="10" t="s">
        <v>28</v>
      </c>
      <c r="F15" s="22">
        <f>F12+F13+F14</f>
        <v>314816</v>
      </c>
      <c r="G15" s="22">
        <f>SUM(G12:G14)</f>
        <v>0</v>
      </c>
      <c r="H15" s="22"/>
      <c r="I15" s="22">
        <f>I12+I13+I14</f>
        <v>314816</v>
      </c>
    </row>
    <row r="16" spans="1:9" s="28" customFormat="1" ht="27.75" customHeight="1">
      <c r="A16" s="7">
        <v>7</v>
      </c>
      <c r="B16" s="26">
        <v>754</v>
      </c>
      <c r="C16" s="7">
        <v>75412</v>
      </c>
      <c r="D16" s="7">
        <v>6060</v>
      </c>
      <c r="E16" s="15" t="s">
        <v>29</v>
      </c>
      <c r="F16" s="4">
        <v>25000</v>
      </c>
      <c r="G16" s="4"/>
      <c r="H16" s="4"/>
      <c r="I16" s="4">
        <f>F16+G16</f>
        <v>25000</v>
      </c>
    </row>
    <row r="17" spans="1:9" s="13" customFormat="1" ht="29.25" customHeight="1">
      <c r="A17" s="12"/>
      <c r="B17" s="29"/>
      <c r="C17" s="12"/>
      <c r="D17" s="12"/>
      <c r="E17" s="30" t="s">
        <v>30</v>
      </c>
      <c r="F17" s="22">
        <f>SUM(F16)</f>
        <v>25000</v>
      </c>
      <c r="G17" s="22">
        <f>G16</f>
        <v>0</v>
      </c>
      <c r="H17" s="22"/>
      <c r="I17" s="22">
        <f>I16</f>
        <v>25000</v>
      </c>
    </row>
    <row r="18" spans="1:9" ht="29.25" customHeight="1">
      <c r="A18" s="3">
        <v>8</v>
      </c>
      <c r="B18" s="31">
        <v>801</v>
      </c>
      <c r="C18" s="3">
        <v>80101</v>
      </c>
      <c r="D18" s="3">
        <v>6050</v>
      </c>
      <c r="E18" s="32" t="s">
        <v>31</v>
      </c>
      <c r="F18" s="1">
        <v>820257</v>
      </c>
      <c r="G18" s="1">
        <v>0</v>
      </c>
      <c r="H18" s="1">
        <v>0</v>
      </c>
      <c r="I18" s="1">
        <f>F18+G18+H18</f>
        <v>820257</v>
      </c>
    </row>
    <row r="19" spans="1:9" ht="34.5" customHeight="1">
      <c r="A19" s="3">
        <v>9</v>
      </c>
      <c r="B19" s="31"/>
      <c r="C19" s="3">
        <v>80101</v>
      </c>
      <c r="D19" s="3">
        <v>6050</v>
      </c>
      <c r="E19" s="32" t="s">
        <v>32</v>
      </c>
      <c r="F19" s="1">
        <v>31000</v>
      </c>
      <c r="G19" s="1">
        <v>0</v>
      </c>
      <c r="H19" s="1"/>
      <c r="I19" s="1">
        <f>F19+G19</f>
        <v>31000</v>
      </c>
    </row>
    <row r="20" spans="1:9" ht="72" customHeight="1">
      <c r="A20" s="3">
        <v>10</v>
      </c>
      <c r="B20" s="31"/>
      <c r="C20" s="3">
        <v>80101</v>
      </c>
      <c r="D20" s="3">
        <v>6050</v>
      </c>
      <c r="E20" s="27" t="s">
        <v>1</v>
      </c>
      <c r="F20" s="1">
        <v>34000</v>
      </c>
      <c r="G20" s="1"/>
      <c r="H20" s="1"/>
      <c r="I20" s="1">
        <f>F20+G20-H20</f>
        <v>34000</v>
      </c>
    </row>
    <row r="21" spans="1:9" ht="28.5" customHeight="1">
      <c r="A21" s="3">
        <v>11</v>
      </c>
      <c r="B21" s="31"/>
      <c r="C21" s="3">
        <v>80101</v>
      </c>
      <c r="D21" s="3">
        <v>6060</v>
      </c>
      <c r="E21" s="27" t="s">
        <v>33</v>
      </c>
      <c r="F21" s="1">
        <v>300000</v>
      </c>
      <c r="G21" s="1"/>
      <c r="H21" s="1"/>
      <c r="I21" s="1">
        <f>F21+G21-H21</f>
        <v>300000</v>
      </c>
    </row>
    <row r="22" spans="1:9" ht="21.75" customHeight="1">
      <c r="A22" s="3">
        <v>12</v>
      </c>
      <c r="B22" s="31"/>
      <c r="C22" s="3">
        <v>80101</v>
      </c>
      <c r="D22" s="3">
        <v>6050</v>
      </c>
      <c r="E22" s="27" t="s">
        <v>4</v>
      </c>
      <c r="F22" s="1">
        <v>9700</v>
      </c>
      <c r="G22" s="1"/>
      <c r="H22" s="1"/>
      <c r="I22" s="1">
        <f>F22+G22</f>
        <v>9700</v>
      </c>
    </row>
    <row r="23" spans="1:9" ht="26.25" customHeight="1">
      <c r="A23" s="3">
        <v>13</v>
      </c>
      <c r="B23" s="31"/>
      <c r="C23" s="3">
        <v>80101</v>
      </c>
      <c r="D23" s="3">
        <v>6060</v>
      </c>
      <c r="E23" s="27" t="s">
        <v>0</v>
      </c>
      <c r="F23" s="1">
        <v>20000</v>
      </c>
      <c r="G23" s="1"/>
      <c r="H23" s="1"/>
      <c r="I23" s="1">
        <f>F23+G23-H23</f>
        <v>20000</v>
      </c>
    </row>
    <row r="24" spans="1:9" ht="27.75" customHeight="1">
      <c r="A24" s="3">
        <v>14</v>
      </c>
      <c r="B24" s="31"/>
      <c r="C24" s="3">
        <v>80104</v>
      </c>
      <c r="D24" s="3">
        <v>6050</v>
      </c>
      <c r="E24" s="27" t="s">
        <v>3</v>
      </c>
      <c r="F24" s="1">
        <v>2600210</v>
      </c>
      <c r="G24" s="1">
        <v>0</v>
      </c>
      <c r="H24" s="1"/>
      <c r="I24" s="1">
        <f>F24+G24</f>
        <v>2600210</v>
      </c>
    </row>
    <row r="25" spans="1:9" ht="20.25" customHeight="1">
      <c r="A25" s="3">
        <v>15</v>
      </c>
      <c r="B25" s="31"/>
      <c r="C25" s="3">
        <v>80104</v>
      </c>
      <c r="D25" s="3">
        <v>6060</v>
      </c>
      <c r="E25" s="27" t="s">
        <v>2</v>
      </c>
      <c r="F25" s="1">
        <v>230000</v>
      </c>
      <c r="G25" s="1"/>
      <c r="H25" s="1"/>
      <c r="I25" s="1">
        <f>F25+G25</f>
        <v>230000</v>
      </c>
    </row>
    <row r="26" spans="1:9" s="25" customFormat="1" ht="16.5" customHeight="1">
      <c r="A26" s="23"/>
      <c r="B26" s="33"/>
      <c r="C26" s="23"/>
      <c r="D26" s="23"/>
      <c r="E26" s="10" t="s">
        <v>34</v>
      </c>
      <c r="F26" s="22">
        <f>F18+F19+F20+F21+F22+F23+F24+F25</f>
        <v>4045167</v>
      </c>
      <c r="G26" s="22">
        <f>SUM(G18:G25)</f>
        <v>0</v>
      </c>
      <c r="H26" s="22">
        <f>SUM(H18:H24)</f>
        <v>0</v>
      </c>
      <c r="I26" s="22">
        <f>SUM(I18:I25)</f>
        <v>4045167</v>
      </c>
    </row>
    <row r="27" spans="1:9" ht="15.75" customHeight="1">
      <c r="A27" s="3">
        <v>16</v>
      </c>
      <c r="B27" s="35" t="s">
        <v>35</v>
      </c>
      <c r="C27" s="8" t="s">
        <v>36</v>
      </c>
      <c r="D27" s="8" t="s">
        <v>37</v>
      </c>
      <c r="E27" s="6" t="s">
        <v>38</v>
      </c>
      <c r="F27" s="1">
        <v>700000</v>
      </c>
      <c r="G27" s="1"/>
      <c r="H27" s="1"/>
      <c r="I27" s="1">
        <f>F27-H27</f>
        <v>700000</v>
      </c>
    </row>
    <row r="28" spans="1:9" ht="29.25" customHeight="1">
      <c r="A28" s="3">
        <v>17</v>
      </c>
      <c r="B28" s="35"/>
      <c r="C28" s="8"/>
      <c r="D28" s="8" t="s">
        <v>39</v>
      </c>
      <c r="E28" s="27" t="s">
        <v>40</v>
      </c>
      <c r="F28" s="1">
        <v>1768000</v>
      </c>
      <c r="G28" s="1">
        <v>3000000</v>
      </c>
      <c r="H28" s="1"/>
      <c r="I28" s="1">
        <f>F28+G28</f>
        <v>4768000</v>
      </c>
    </row>
    <row r="29" spans="1:9" ht="27" customHeight="1">
      <c r="A29" s="3">
        <v>18</v>
      </c>
      <c r="B29" s="35"/>
      <c r="C29" s="8" t="s">
        <v>41</v>
      </c>
      <c r="D29" s="8" t="s">
        <v>37</v>
      </c>
      <c r="E29" s="27" t="s">
        <v>42</v>
      </c>
      <c r="F29" s="1">
        <v>100000</v>
      </c>
      <c r="G29" s="1"/>
      <c r="H29" s="1"/>
      <c r="I29" s="1">
        <f>F29</f>
        <v>100000</v>
      </c>
    </row>
    <row r="30" spans="1:9" s="25" customFormat="1" ht="21.75" customHeight="1">
      <c r="A30" s="23"/>
      <c r="B30" s="23"/>
      <c r="C30" s="23"/>
      <c r="D30" s="23"/>
      <c r="E30" s="34" t="s">
        <v>43</v>
      </c>
      <c r="F30" s="22">
        <f>F27+F28+F29</f>
        <v>2568000</v>
      </c>
      <c r="G30" s="22">
        <f>G28</f>
        <v>3000000</v>
      </c>
      <c r="H30" s="22"/>
      <c r="I30" s="22">
        <f>I27+I28+I29</f>
        <v>5568000</v>
      </c>
    </row>
    <row r="31" spans="1:9" s="38" customFormat="1" ht="21.75" customHeight="1">
      <c r="A31" s="36"/>
      <c r="B31" s="36"/>
      <c r="C31" s="36"/>
      <c r="D31" s="36"/>
      <c r="E31" s="37" t="s">
        <v>44</v>
      </c>
      <c r="F31" s="1">
        <f>F9+F11+F15+F17+F26+F30</f>
        <v>7496883</v>
      </c>
      <c r="G31" s="1">
        <f>G30</f>
        <v>3000000</v>
      </c>
      <c r="H31" s="1"/>
      <c r="I31" s="1">
        <f>I9+I11+I15+I17+I26+I30</f>
        <v>10496883</v>
      </c>
    </row>
    <row r="32" spans="1:9" s="38" customFormat="1" ht="21.75" customHeight="1">
      <c r="A32" s="39"/>
      <c r="B32" s="39"/>
      <c r="C32" s="39"/>
      <c r="D32" s="39"/>
      <c r="E32" s="40"/>
      <c r="F32" s="41"/>
      <c r="G32" s="41"/>
      <c r="H32" s="41"/>
      <c r="I32" s="41"/>
    </row>
    <row r="33" spans="6:9" ht="20.25" customHeight="1">
      <c r="F33" s="77" t="s">
        <v>45</v>
      </c>
      <c r="G33" s="77"/>
      <c r="H33" s="77"/>
      <c r="I33" s="77"/>
    </row>
    <row r="34" spans="6:9" ht="25.5" customHeight="1">
      <c r="F34" s="77" t="s">
        <v>46</v>
      </c>
      <c r="G34" s="77"/>
      <c r="H34" s="77"/>
      <c r="I34" s="77"/>
    </row>
  </sheetData>
  <mergeCells count="5">
    <mergeCell ref="F34:I34"/>
    <mergeCell ref="E1:H1"/>
    <mergeCell ref="E2:I2"/>
    <mergeCell ref="A3:H3"/>
    <mergeCell ref="F33:I33"/>
  </mergeCells>
  <printOptions/>
  <pageMargins left="0.32" right="0.17" top="0.6" bottom="0.31" header="0.42" footer="0.28"/>
  <pageSetup fitToWidth="2" horizontalDpi="600" verticalDpi="600" orientation="landscape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2007-09-04T07:35:18Z</cp:lastPrinted>
  <dcterms:created xsi:type="dcterms:W3CDTF">2001-03-21T13:01:08Z</dcterms:created>
  <dcterms:modified xsi:type="dcterms:W3CDTF">2007-09-04T07:35:20Z</dcterms:modified>
  <cp:category/>
  <cp:version/>
  <cp:contentType/>
  <cp:contentStatus/>
</cp:coreProperties>
</file>