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Dochodów'!$A$1:$L$17</definedName>
    <definedName name="_xlnm.Print_Area" localSheetId="1">'Plan wydatków'!$A$1:$W$75</definedName>
  </definedNames>
  <calcPr fullCalcOnLoad="1"/>
</workbook>
</file>

<file path=xl/sharedStrings.xml><?xml version="1.0" encoding="utf-8"?>
<sst xmlns="http://schemas.openxmlformats.org/spreadsheetml/2006/main" count="261" uniqueCount="116">
  <si>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</si>
  <si>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</si>
  <si>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</si>
  <si>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</si>
  <si>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</si>
  <si>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</si>
  <si>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</si>
  <si>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</si>
  <si>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</si>
  <si>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</si>
  <si>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</si>
  <si>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</si>
  <si>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</si>
  <si>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</si>
  <si>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</si>
  <si>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</si>
  <si>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</si>
  <si>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</si>
  <si>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</si>
  <si>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</si>
  <si>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</si>
  <si>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</si>
  <si>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</si>
  <si>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</si>
  <si>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</si>
  <si>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</si>
  <si>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</si>
  <si>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</si>
  <si>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</si>
  <si>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</si>
  <si>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</si>
  <si>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</si>
  <si>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</si>
  <si>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</si>
  <si>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</si>
  <si>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</si>
  <si>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</si>
  <si>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</si>
  <si>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</si>
  <si>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</si>
  <si>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</si>
  <si>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</si>
  <si>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</si>
  <si>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</si>
  <si>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</si>
  <si>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</si>
  <si>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</si>
  <si>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</si>
  <si>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</si>
  <si>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</si>
  <si>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</si>
  <si>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</si>
  <si>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</si>
  <si>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</si>
  <si>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</si>
  <si>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</si>
  <si>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</si>
  <si>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</si>
  <si>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</si>
  <si>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</si>
  <si>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</si>
  <si>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</si>
  <si>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</si>
  <si>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</si>
  <si>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</si>
  <si>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</si>
  <si>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</si>
  <si>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</si>
  <si>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</si>
  <si>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</si>
  <si>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</si>
  <si>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</si>
  <si>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</si>
  <si>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</si>
  <si>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</si>
  <si>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</si>
  <si>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</si>
  <si>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</si>
  <si>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</si>
  <si>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</si>
  <si>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</si>
  <si>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010</t>
  </si>
  <si>
    <t>Rolnictwo i łowiectwo</t>
  </si>
  <si>
    <t>01095</t>
  </si>
  <si>
    <t>Zał  Nr 1 do Zarządzenia Nr 63/2012  Wójta Gminy Jaktorów z dnia 24 września 2012r</t>
  </si>
  <si>
    <t xml:space="preserve">                                                                       Zał Nr 2 do Zarządzenia Nr  63/2012 Wójta Gminy Jaktorów</t>
  </si>
  <si>
    <t xml:space="preserve">                                                                                                                                                      z dnia 24 września  2012r  zmieniającego uchwałę budżetową na rok 2012</t>
  </si>
  <si>
    <t>Zał nr 3 do Zarządzenia Nr 63/2012 Wójta Gminy Jaktorów</t>
  </si>
  <si>
    <t>z dnia  24 września 2012r  zmieniającego uchwałę budżetową na rok 2012</t>
  </si>
  <si>
    <t>5 800,00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</si>
  <si>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</si>
  <si>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</si>
  <si>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</si>
  <si>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</si>
  <si>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</si>
  <si>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</si>
  <si>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</si>
  <si>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</si>
  <si>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</si>
  <si>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</si>
  <si>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</si>
  <si>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</si>
  <si>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85295</t>
  </si>
  <si>
    <t>921</t>
  </si>
  <si>
    <t>Kultura i ochrona dziedzictwa narodowego</t>
  </si>
  <si>
    <t>92195</t>
  </si>
  <si>
    <t>85202</t>
  </si>
  <si>
    <t>Domy pomocy społecznej</t>
  </si>
  <si>
    <t>85203</t>
  </si>
  <si>
    <t>Ośrodki wsparcia</t>
  </si>
  <si>
    <t>85219</t>
  </si>
  <si>
    <t>Ośrodki pomocy społecznej</t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</si>
  <si>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5.800 zł z przeznaczeniem na pomoc finansową realizowaną na podstawie rządowego programu wspierania niektórych osób pobierających świadczenia pielęgnacyjne na podstawie pisma Nr FIN-I.3111.133.2012.852 Mazowieckiego Urzędu Wojewódzkiego w  Warszawie - Wydział Finansów.
</t>
    </r>
  </si>
  <si>
    <t>80106</t>
  </si>
  <si>
    <t>Inne formy wychowania przedszkolnego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</si>
  <si>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Z działu 758 -  Różne rozliczenia</t>
    </r>
    <r>
      <rPr>
        <sz val="11"/>
        <rFont val="Arial CE"/>
        <family val="0"/>
      </rPr>
      <t>,</t>
    </r>
    <r>
      <rPr>
        <b/>
        <sz val="11"/>
        <rFont val="Arial CE"/>
        <family val="0"/>
      </rPr>
      <t xml:space="preserve"> z rezerwy ogólnej</t>
    </r>
    <r>
      <rPr>
        <sz val="11"/>
        <rFont val="Arial CE"/>
        <family val="0"/>
      </rPr>
      <t xml:space="preserve"> przenosi się kwotę 6.000 zł do działu </t>
    </r>
    <r>
      <rPr>
        <u val="single"/>
        <sz val="11"/>
        <rFont val="Arial CE"/>
        <family val="0"/>
      </rPr>
      <t>921-Kultura i ochrona dziedzictwa narodowego</t>
    </r>
    <r>
      <rPr>
        <sz val="11"/>
        <rFont val="Arial CE"/>
        <family val="0"/>
      </rPr>
      <t xml:space="preserve">, celem dofinansowania wydatków związanych z organizacją imprez kulturalnych w gminie.
2)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0"/>
      </rPr>
      <t xml:space="preserve"> - pomiędzy rozdziałami i paragrafami przenosi się kwotę 4.170 zł celem zabezpieczenia środków na wydatki bieżące Zespołu Szkolno-Przedszkolnego w Jaktorowie (materiały biurowe, badania profilaktyczne pracowników, pomoce naukowe). Ponadto zabezpiecza się kwotę 7.380 zł na dofinansowanie kosztów pobytu dzieci z gminy Jaktorów w punktach przedszkolnych w innych gminach,
3) </t>
    </r>
    <r>
      <rPr>
        <u val="single"/>
        <sz val="11"/>
        <rFont val="Arial CE"/>
        <family val="0"/>
      </rPr>
      <t>Dział 852  -  Pomoc społeczna</t>
    </r>
    <r>
      <rPr>
        <sz val="11"/>
        <rFont val="Arial CE"/>
        <family val="0"/>
      </rPr>
      <t xml:space="preserve"> - zwiększa się plan wydatków o kwotę 5.800 zł z przeznaczeniem na pomoc finansową realizowaną na podstawie rządowego programu wspierania niektórych osób pobierających świadczenia pielęgnacyjne na podstawie pisma Nr FIN-I.3111.133.2012.852 MUW- Wydział Finansów. Ponadto przenosi się kwotę 20.000 zł na pokrycie wydatków, związanych z opłaceniem pobytu podopiecznych  w domu dla osób starszych oraz pokrycie wydatków bieżących Gminnego Ośrodka Pomocy Społecznej w Jaktorowie.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</si>
</sst>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vertical="center" wrapText="1"/>
      <protection locked="0"/>
    </xf>
    <xf numFmtId="4" fontId="2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5" borderId="0" xfId="0" applyNumberFormat="1" applyFont="1" applyFill="1" applyBorder="1" applyAlignment="1" applyProtection="1">
      <alignment horizontal="left"/>
      <protection locked="0"/>
    </xf>
    <xf numFmtId="4" fontId="16" fillId="35" borderId="10" xfId="0" applyNumberFormat="1" applyFont="1" applyFill="1" applyBorder="1" applyAlignment="1">
      <alignment vertical="center"/>
    </xf>
    <xf numFmtId="4" fontId="15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/>
    </xf>
    <xf numFmtId="4" fontId="0" fillId="35" borderId="14" xfId="0" applyNumberFormat="1" applyFont="1" applyFill="1" applyBorder="1" applyAlignment="1">
      <alignment vertical="center"/>
    </xf>
    <xf numFmtId="4" fontId="2" fillId="35" borderId="14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center" vertical="center"/>
    </xf>
    <xf numFmtId="4" fontId="16" fillId="35" borderId="14" xfId="0" applyNumberFormat="1" applyFont="1" applyFill="1" applyBorder="1" applyAlignment="1">
      <alignment vertical="center"/>
    </xf>
    <xf numFmtId="0" fontId="15" fillId="35" borderId="14" xfId="0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35" borderId="0" xfId="0" applyFont="1" applyFill="1" applyAlignment="1">
      <alignment horizontal="left" vertical="top" wrapText="1"/>
    </xf>
    <xf numFmtId="49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7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93" t="s">
        <v>84</v>
      </c>
      <c r="G1" s="93"/>
      <c r="H1" s="93"/>
      <c r="I1" s="93"/>
      <c r="J1" s="93"/>
      <c r="K1" s="93"/>
      <c r="L1" s="93"/>
    </row>
    <row r="2" spans="2:12" ht="18" customHeight="1">
      <c r="B2" s="10"/>
      <c r="C2" s="10"/>
      <c r="D2" s="10"/>
      <c r="E2" s="10"/>
      <c r="F2" s="10"/>
      <c r="G2" s="93" t="s">
        <v>61</v>
      </c>
      <c r="H2" s="93"/>
      <c r="I2" s="93"/>
      <c r="J2" s="93"/>
      <c r="K2" s="93"/>
      <c r="L2" s="93"/>
    </row>
    <row r="3" spans="2:6" s="11" customFormat="1" ht="17.25" customHeight="1">
      <c r="B3" s="95" t="s">
        <v>47</v>
      </c>
      <c r="C3" s="95"/>
      <c r="D3" s="95"/>
      <c r="E3" s="12"/>
      <c r="F3" s="13"/>
    </row>
    <row r="4" spans="1:12" s="15" customFormat="1" ht="13.5" customHeight="1">
      <c r="A4" s="94" t="s">
        <v>0</v>
      </c>
      <c r="B4" s="94" t="s">
        <v>48</v>
      </c>
      <c r="C4" s="94" t="s">
        <v>49</v>
      </c>
      <c r="D4" s="94"/>
      <c r="E4" s="94"/>
      <c r="F4" s="94"/>
      <c r="G4" s="94" t="s">
        <v>50</v>
      </c>
      <c r="H4" s="94"/>
      <c r="I4" s="94"/>
      <c r="J4" s="94"/>
      <c r="K4" s="94"/>
      <c r="L4" s="94"/>
    </row>
    <row r="5" spans="1:12" s="15" customFormat="1" ht="13.5" customHeight="1">
      <c r="A5" s="94"/>
      <c r="B5" s="94"/>
      <c r="C5" s="94"/>
      <c r="D5" s="94"/>
      <c r="E5" s="94"/>
      <c r="F5" s="94"/>
      <c r="G5" s="94" t="s">
        <v>51</v>
      </c>
      <c r="H5" s="94" t="s">
        <v>2</v>
      </c>
      <c r="I5" s="94"/>
      <c r="J5" s="94" t="s">
        <v>52</v>
      </c>
      <c r="K5" s="94" t="s">
        <v>2</v>
      </c>
      <c r="L5" s="94"/>
    </row>
    <row r="6" spans="1:12" s="15" customFormat="1" ht="123.75" customHeight="1">
      <c r="A6" s="94"/>
      <c r="B6" s="94"/>
      <c r="C6" s="94"/>
      <c r="D6" s="94"/>
      <c r="E6" s="94"/>
      <c r="F6" s="94"/>
      <c r="G6" s="94"/>
      <c r="H6" s="14" t="s">
        <v>1</v>
      </c>
      <c r="I6" s="16" t="s">
        <v>53</v>
      </c>
      <c r="J6" s="94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8">
        <v>3</v>
      </c>
      <c r="D8" s="99"/>
      <c r="E8" s="99"/>
      <c r="F8" s="100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0" t="s">
        <v>62</v>
      </c>
      <c r="B9" s="61" t="s">
        <v>63</v>
      </c>
      <c r="C9" s="80">
        <v>3275300</v>
      </c>
      <c r="D9" s="81"/>
      <c r="E9" s="81">
        <f>E10</f>
        <v>5800</v>
      </c>
      <c r="F9" s="81">
        <f>C9-D9+E9</f>
        <v>3281100</v>
      </c>
      <c r="G9" s="80">
        <f>F9</f>
        <v>3281100</v>
      </c>
      <c r="H9" s="80">
        <v>3255600</v>
      </c>
      <c r="I9" s="82"/>
      <c r="J9" s="80"/>
      <c r="K9" s="82"/>
      <c r="L9" s="82"/>
    </row>
    <row r="10" spans="1:12" s="23" customFormat="1" ht="78" customHeight="1">
      <c r="A10" s="60"/>
      <c r="B10" s="62" t="s">
        <v>64</v>
      </c>
      <c r="C10" s="83">
        <v>2811700</v>
      </c>
      <c r="D10" s="84"/>
      <c r="E10" s="84">
        <v>5800</v>
      </c>
      <c r="F10" s="85">
        <f>C10-D10+E10</f>
        <v>2817500</v>
      </c>
      <c r="G10" s="86" t="s">
        <v>89</v>
      </c>
      <c r="H10" s="86" t="s">
        <v>89</v>
      </c>
      <c r="I10" s="87"/>
      <c r="J10" s="88"/>
      <c r="K10" s="89"/>
      <c r="L10" s="82"/>
    </row>
    <row r="11" spans="1:12" s="24" customFormat="1" ht="25.5" customHeight="1">
      <c r="A11" s="59"/>
      <c r="B11" s="58" t="s">
        <v>59</v>
      </c>
      <c r="C11" s="90">
        <v>41028578.46</v>
      </c>
      <c r="D11" s="80"/>
      <c r="E11" s="80">
        <f>E9</f>
        <v>5800</v>
      </c>
      <c r="F11" s="80">
        <f>C11-D11+E11</f>
        <v>41034378.46</v>
      </c>
      <c r="G11" s="91">
        <f>F11-J11</f>
        <v>35269531.24</v>
      </c>
      <c r="H11" s="91">
        <v>3431741.98</v>
      </c>
      <c r="I11" s="91">
        <v>201070.05</v>
      </c>
      <c r="J11" s="80">
        <v>5764847.22</v>
      </c>
      <c r="K11" s="80">
        <v>956675</v>
      </c>
      <c r="L11" s="80">
        <v>3622619.22</v>
      </c>
    </row>
    <row r="12" spans="2:6" ht="14.25" customHeight="1">
      <c r="B12" s="25"/>
      <c r="C12" s="25"/>
      <c r="D12" s="25"/>
      <c r="E12" s="25"/>
      <c r="F12" s="25"/>
    </row>
    <row r="13" spans="2:6" ht="17.25" customHeight="1">
      <c r="B13" s="25" t="s">
        <v>60</v>
      </c>
      <c r="C13" s="25"/>
      <c r="D13" s="25"/>
      <c r="E13" s="25"/>
      <c r="F13" s="25"/>
    </row>
    <row r="14" spans="1:12" ht="52.5" customHeight="1">
      <c r="A14" s="101" t="s">
        <v>112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12" ht="19.5" customHeight="1">
      <c r="B15" s="25"/>
      <c r="C15" s="25"/>
      <c r="D15" s="25"/>
      <c r="E15" s="25"/>
      <c r="F15" s="25"/>
      <c r="I15" s="96" t="s">
        <v>4</v>
      </c>
      <c r="J15" s="97"/>
      <c r="K15" s="97"/>
      <c r="L15" s="97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96" t="s">
        <v>5</v>
      </c>
      <c r="J17" s="97"/>
      <c r="K17" s="97"/>
      <c r="L17" s="97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B3:D3"/>
    <mergeCell ref="A4:A6"/>
    <mergeCell ref="B4:B6"/>
    <mergeCell ref="C4:F6"/>
    <mergeCell ref="I15:L15"/>
    <mergeCell ref="I17:L17"/>
    <mergeCell ref="C8:F8"/>
    <mergeCell ref="A14:L14"/>
    <mergeCell ref="F1:L1"/>
    <mergeCell ref="G2:L2"/>
    <mergeCell ref="G4:L4"/>
    <mergeCell ref="G5:G6"/>
    <mergeCell ref="H5:I5"/>
    <mergeCell ref="J5:J6"/>
    <mergeCell ref="K5:L5"/>
  </mergeCells>
  <printOptions/>
  <pageMargins left="0.15748031496062992" right="0.15748031496062992" top="0.4724409448818898" bottom="0.59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tabSelected="1" zoomScale="112" zoomScaleNormal="112" zoomScalePageLayoutView="0" workbookViewId="0" topLeftCell="A55">
      <selection activeCell="K41" sqref="K41"/>
    </sheetView>
  </sheetViews>
  <sheetFormatPr defaultColWidth="9.140625" defaultRowHeight="12.75"/>
  <cols>
    <col min="1" max="1" width="1.28515625" style="4" customWidth="1"/>
    <col min="2" max="2" width="2.28125" style="4" customWidth="1"/>
    <col min="3" max="3" width="1.7109375" style="4" customWidth="1"/>
    <col min="4" max="4" width="6.00390625" style="4" customWidth="1"/>
    <col min="5" max="5" width="4.8515625" style="4" customWidth="1"/>
    <col min="6" max="6" width="10.57421875" style="4" customWidth="1"/>
    <col min="7" max="7" width="11.140625" style="4" customWidth="1"/>
    <col min="8" max="8" width="7.140625" style="4" customWidth="1"/>
    <col min="9" max="9" width="4.57421875" style="4" customWidth="1"/>
    <col min="10" max="11" width="12.57421875" style="4" customWidth="1"/>
    <col min="12" max="12" width="11.8515625" style="4" customWidth="1"/>
    <col min="13" max="13" width="12.140625" style="4" customWidth="1"/>
    <col min="14" max="14" width="10.57421875" style="4" customWidth="1"/>
    <col min="15" max="15" width="10.8515625" style="4" customWidth="1"/>
    <col min="16" max="16" width="10.00390625" style="4" bestFit="1" customWidth="1"/>
    <col min="17" max="17" width="5.57421875" style="4" customWidth="1"/>
    <col min="18" max="18" width="11.140625" style="4" customWidth="1"/>
    <col min="19" max="19" width="12.140625" style="4" customWidth="1"/>
    <col min="20" max="20" width="11.140625" style="4" customWidth="1"/>
    <col min="21" max="21" width="10.421875" style="4" customWidth="1"/>
    <col min="22" max="22" width="5.00390625" style="4" customWidth="1"/>
    <col min="23" max="23" width="11.140625" style="4" customWidth="1"/>
    <col min="24" max="16384" width="9.140625" style="4" customWidth="1"/>
  </cols>
  <sheetData>
    <row r="1" spans="1:23" s="3" customFormat="1" ht="15" customHeight="1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s="3" customFormat="1" ht="13.5" customHeight="1">
      <c r="A2" s="65"/>
      <c r="B2" s="127" t="s">
        <v>86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9.5" customHeight="1">
      <c r="A3" s="128"/>
      <c r="B3" s="128"/>
      <c r="C3" s="129" t="s">
        <v>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2:23" ht="10.5" customHeight="1">
      <c r="B4" s="125" t="s">
        <v>0</v>
      </c>
      <c r="C4" s="125"/>
      <c r="D4" s="125" t="s">
        <v>3</v>
      </c>
      <c r="E4" s="125" t="s">
        <v>46</v>
      </c>
      <c r="F4" s="125"/>
      <c r="G4" s="125"/>
      <c r="H4" s="125" t="s">
        <v>7</v>
      </c>
      <c r="I4" s="115"/>
      <c r="J4" s="125" t="s">
        <v>8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ht="9.75" customHeight="1">
      <c r="B5" s="125"/>
      <c r="C5" s="125"/>
      <c r="D5" s="125"/>
      <c r="E5" s="125"/>
      <c r="F5" s="125"/>
      <c r="G5" s="125"/>
      <c r="H5" s="115"/>
      <c r="I5" s="115"/>
      <c r="J5" s="125" t="s">
        <v>9</v>
      </c>
      <c r="K5" s="125" t="s">
        <v>10</v>
      </c>
      <c r="L5" s="125"/>
      <c r="M5" s="125"/>
      <c r="N5" s="125"/>
      <c r="O5" s="125"/>
      <c r="P5" s="125"/>
      <c r="Q5" s="125"/>
      <c r="R5" s="125"/>
      <c r="S5" s="125" t="s">
        <v>11</v>
      </c>
      <c r="T5" s="125" t="s">
        <v>10</v>
      </c>
      <c r="U5" s="125"/>
      <c r="V5" s="125"/>
      <c r="W5" s="125"/>
    </row>
    <row r="6" spans="2:23" ht="6" customHeight="1">
      <c r="B6" s="125"/>
      <c r="C6" s="125"/>
      <c r="D6" s="125"/>
      <c r="E6" s="125"/>
      <c r="F6" s="125"/>
      <c r="G6" s="125"/>
      <c r="H6" s="115"/>
      <c r="I6" s="11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 t="s">
        <v>12</v>
      </c>
      <c r="U6" s="125" t="s">
        <v>2</v>
      </c>
      <c r="V6" s="125" t="s">
        <v>13</v>
      </c>
      <c r="W6" s="125" t="s">
        <v>1</v>
      </c>
    </row>
    <row r="7" spans="2:23" ht="6" customHeight="1">
      <c r="B7" s="125"/>
      <c r="C7" s="125"/>
      <c r="D7" s="125"/>
      <c r="E7" s="125"/>
      <c r="F7" s="125"/>
      <c r="G7" s="125"/>
      <c r="H7" s="115"/>
      <c r="I7" s="115"/>
      <c r="J7" s="125"/>
      <c r="K7" s="125" t="s">
        <v>14</v>
      </c>
      <c r="L7" s="125" t="s">
        <v>10</v>
      </c>
      <c r="M7" s="125"/>
      <c r="N7" s="125" t="s">
        <v>15</v>
      </c>
      <c r="O7" s="125" t="s">
        <v>16</v>
      </c>
      <c r="P7" s="125" t="s">
        <v>17</v>
      </c>
      <c r="Q7" s="125" t="s">
        <v>18</v>
      </c>
      <c r="R7" s="125" t="s">
        <v>19</v>
      </c>
      <c r="S7" s="125"/>
      <c r="T7" s="125"/>
      <c r="U7" s="125"/>
      <c r="V7" s="125"/>
      <c r="W7" s="125"/>
    </row>
    <row r="8" spans="2:23" ht="11.25" customHeight="1">
      <c r="B8" s="125"/>
      <c r="C8" s="125"/>
      <c r="D8" s="125"/>
      <c r="E8" s="125"/>
      <c r="F8" s="125"/>
      <c r="G8" s="125"/>
      <c r="H8" s="115"/>
      <c r="I8" s="11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 t="s">
        <v>20</v>
      </c>
      <c r="V8" s="125"/>
      <c r="W8" s="125"/>
    </row>
    <row r="9" spans="2:23" ht="107.25" customHeight="1">
      <c r="B9" s="125"/>
      <c r="C9" s="125"/>
      <c r="D9" s="125"/>
      <c r="E9" s="125"/>
      <c r="F9" s="125"/>
      <c r="G9" s="125"/>
      <c r="H9" s="115"/>
      <c r="I9" s="115"/>
      <c r="J9" s="125"/>
      <c r="K9" s="125"/>
      <c r="L9" s="63" t="s">
        <v>21</v>
      </c>
      <c r="M9" s="63" t="s">
        <v>22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</row>
    <row r="10" spans="2:23" ht="14.25" customHeight="1">
      <c r="B10" s="125" t="s">
        <v>23</v>
      </c>
      <c r="C10" s="125"/>
      <c r="D10" s="63" t="s">
        <v>24</v>
      </c>
      <c r="E10" s="125" t="s">
        <v>25</v>
      </c>
      <c r="F10" s="125"/>
      <c r="G10" s="125"/>
      <c r="H10" s="125" t="s">
        <v>26</v>
      </c>
      <c r="I10" s="115"/>
      <c r="J10" s="63" t="s">
        <v>27</v>
      </c>
      <c r="K10" s="63" t="s">
        <v>28</v>
      </c>
      <c r="L10" s="63" t="s">
        <v>29</v>
      </c>
      <c r="M10" s="63" t="s">
        <v>30</v>
      </c>
      <c r="N10" s="63" t="s">
        <v>31</v>
      </c>
      <c r="O10" s="63" t="s">
        <v>32</v>
      </c>
      <c r="P10" s="63" t="s">
        <v>33</v>
      </c>
      <c r="Q10" s="63" t="s">
        <v>34</v>
      </c>
      <c r="R10" s="63" t="s">
        <v>35</v>
      </c>
      <c r="S10" s="63" t="s">
        <v>36</v>
      </c>
      <c r="T10" s="63" t="s">
        <v>37</v>
      </c>
      <c r="U10" s="63" t="s">
        <v>38</v>
      </c>
      <c r="V10" s="63" t="s">
        <v>39</v>
      </c>
      <c r="W10" s="64">
        <v>19</v>
      </c>
    </row>
    <row r="11" spans="2:24" s="27" customFormat="1" ht="15" customHeight="1">
      <c r="B11" s="117" t="s">
        <v>90</v>
      </c>
      <c r="C11" s="117"/>
      <c r="D11" s="117"/>
      <c r="E11" s="118" t="s">
        <v>91</v>
      </c>
      <c r="F11" s="118"/>
      <c r="G11" s="75" t="s">
        <v>40</v>
      </c>
      <c r="H11" s="113">
        <f>J11+S11</f>
        <v>420063</v>
      </c>
      <c r="I11" s="115"/>
      <c r="J11" s="76">
        <f>K11+N11+O11+P11+Q11+R11</f>
        <v>420063</v>
      </c>
      <c r="K11" s="76">
        <f>L11+M11</f>
        <v>420063</v>
      </c>
      <c r="L11" s="76">
        <v>0</v>
      </c>
      <c r="M11" s="76">
        <v>420063</v>
      </c>
      <c r="N11" s="76">
        <v>0</v>
      </c>
      <c r="O11" s="76">
        <v>0</v>
      </c>
      <c r="P11" s="76" t="s">
        <v>41</v>
      </c>
      <c r="Q11" s="76" t="s">
        <v>41</v>
      </c>
      <c r="R11" s="76" t="s">
        <v>41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114"/>
    </row>
    <row r="12" spans="2:24" s="27" customFormat="1" ht="18.75" customHeight="1">
      <c r="B12" s="117"/>
      <c r="C12" s="117"/>
      <c r="D12" s="117"/>
      <c r="E12" s="118"/>
      <c r="F12" s="118"/>
      <c r="G12" s="75" t="s">
        <v>42</v>
      </c>
      <c r="H12" s="113">
        <f>J12+S12</f>
        <v>6000</v>
      </c>
      <c r="I12" s="115"/>
      <c r="J12" s="76">
        <f>K12+N12+O12+P12+Q12+R12</f>
        <v>6000</v>
      </c>
      <c r="K12" s="76">
        <f>L12+M12</f>
        <v>6000</v>
      </c>
      <c r="L12" s="76">
        <v>0</v>
      </c>
      <c r="M12" s="76">
        <v>6000</v>
      </c>
      <c r="N12" s="76" t="s">
        <v>41</v>
      </c>
      <c r="O12" s="76">
        <v>0</v>
      </c>
      <c r="P12" s="76" t="s">
        <v>41</v>
      </c>
      <c r="Q12" s="76" t="s">
        <v>41</v>
      </c>
      <c r="R12" s="76" t="s">
        <v>41</v>
      </c>
      <c r="S12" s="76">
        <f>T12+V12+W12</f>
        <v>0</v>
      </c>
      <c r="T12" s="76">
        <v>0</v>
      </c>
      <c r="U12" s="76">
        <v>0</v>
      </c>
      <c r="V12" s="76" t="s">
        <v>41</v>
      </c>
      <c r="W12" s="76">
        <v>0</v>
      </c>
      <c r="X12" s="114"/>
    </row>
    <row r="13" spans="2:24" s="27" customFormat="1" ht="15.75" customHeight="1">
      <c r="B13" s="117"/>
      <c r="C13" s="117"/>
      <c r="D13" s="117"/>
      <c r="E13" s="118"/>
      <c r="F13" s="118"/>
      <c r="G13" s="75" t="s">
        <v>43</v>
      </c>
      <c r="H13" s="113">
        <f>J13+S13</f>
        <v>0</v>
      </c>
      <c r="I13" s="115"/>
      <c r="J13" s="76">
        <f>K13+N13+O13+P13+Q13+R13</f>
        <v>0</v>
      </c>
      <c r="K13" s="76">
        <f>L13+M13</f>
        <v>0</v>
      </c>
      <c r="L13" s="76">
        <v>0</v>
      </c>
      <c r="M13" s="76">
        <v>0</v>
      </c>
      <c r="N13" s="76" t="s">
        <v>41</v>
      </c>
      <c r="O13" s="76">
        <v>0</v>
      </c>
      <c r="P13" s="76" t="s">
        <v>41</v>
      </c>
      <c r="Q13" s="76" t="s">
        <v>41</v>
      </c>
      <c r="R13" s="76" t="s">
        <v>41</v>
      </c>
      <c r="S13" s="76">
        <f>T13+V13+W13</f>
        <v>0</v>
      </c>
      <c r="T13" s="76">
        <v>0</v>
      </c>
      <c r="U13" s="76">
        <v>0</v>
      </c>
      <c r="V13" s="76" t="s">
        <v>41</v>
      </c>
      <c r="W13" s="76">
        <v>0</v>
      </c>
      <c r="X13" s="114"/>
    </row>
    <row r="14" spans="2:23" s="27" customFormat="1" ht="15" customHeight="1">
      <c r="B14" s="117"/>
      <c r="C14" s="117"/>
      <c r="D14" s="117"/>
      <c r="E14" s="118"/>
      <c r="F14" s="118"/>
      <c r="G14" s="75" t="s">
        <v>44</v>
      </c>
      <c r="H14" s="113">
        <f>H11-H12+H13</f>
        <v>414063</v>
      </c>
      <c r="I14" s="115"/>
      <c r="J14" s="77">
        <f aca="true" t="shared" si="0" ref="J14:T14">J11-J12+J13</f>
        <v>414063</v>
      </c>
      <c r="K14" s="77">
        <f t="shared" si="0"/>
        <v>414063</v>
      </c>
      <c r="L14" s="76">
        <f t="shared" si="0"/>
        <v>0</v>
      </c>
      <c r="M14" s="76">
        <f t="shared" si="0"/>
        <v>414063</v>
      </c>
      <c r="N14" s="76">
        <f t="shared" si="0"/>
        <v>0</v>
      </c>
      <c r="O14" s="76">
        <f t="shared" si="0"/>
        <v>0</v>
      </c>
      <c r="P14" s="76">
        <f t="shared" si="0"/>
        <v>0</v>
      </c>
      <c r="Q14" s="76">
        <f t="shared" si="0"/>
        <v>0</v>
      </c>
      <c r="R14" s="76">
        <f t="shared" si="0"/>
        <v>0</v>
      </c>
      <c r="S14" s="77">
        <f t="shared" si="0"/>
        <v>0</v>
      </c>
      <c r="T14" s="76">
        <f t="shared" si="0"/>
        <v>0</v>
      </c>
      <c r="U14" s="76">
        <v>0</v>
      </c>
      <c r="V14" s="76">
        <v>0</v>
      </c>
      <c r="W14" s="76">
        <v>0</v>
      </c>
    </row>
    <row r="15" spans="2:23" s="27" customFormat="1" ht="17.25" customHeight="1">
      <c r="B15" s="102"/>
      <c r="C15" s="103"/>
      <c r="D15" s="108" t="s">
        <v>92</v>
      </c>
      <c r="E15" s="111" t="s">
        <v>93</v>
      </c>
      <c r="F15" s="111"/>
      <c r="G15" s="75" t="s">
        <v>40</v>
      </c>
      <c r="H15" s="112">
        <f>J15+S15</f>
        <v>135022</v>
      </c>
      <c r="I15" s="112"/>
      <c r="J15" s="78">
        <f>K15+N15+O15+P15+Q15+R15</f>
        <v>135022</v>
      </c>
      <c r="K15" s="78">
        <f>L15+M15</f>
        <v>135022</v>
      </c>
      <c r="L15" s="78">
        <v>0</v>
      </c>
      <c r="M15" s="78">
        <v>135022</v>
      </c>
      <c r="N15" s="78" t="s">
        <v>41</v>
      </c>
      <c r="O15" s="78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</row>
    <row r="16" spans="2:23" s="27" customFormat="1" ht="15.75" customHeight="1">
      <c r="B16" s="104"/>
      <c r="C16" s="105"/>
      <c r="D16" s="109"/>
      <c r="E16" s="111"/>
      <c r="F16" s="111"/>
      <c r="G16" s="75" t="s">
        <v>42</v>
      </c>
      <c r="H16" s="113">
        <f>J16+S16</f>
        <v>6000</v>
      </c>
      <c r="I16" s="113"/>
      <c r="J16" s="76">
        <f>K16+N16+O16+P16+Q16+R16</f>
        <v>6000</v>
      </c>
      <c r="K16" s="76">
        <f>L16+M16</f>
        <v>6000</v>
      </c>
      <c r="L16" s="76">
        <v>0</v>
      </c>
      <c r="M16" s="76">
        <v>6000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</row>
    <row r="17" spans="2:23" s="27" customFormat="1" ht="15.75" customHeight="1">
      <c r="B17" s="104"/>
      <c r="C17" s="105"/>
      <c r="D17" s="109"/>
      <c r="E17" s="111"/>
      <c r="F17" s="111"/>
      <c r="G17" s="75" t="s">
        <v>43</v>
      </c>
      <c r="H17" s="113">
        <f>J17+S17</f>
        <v>0</v>
      </c>
      <c r="I17" s="113"/>
      <c r="J17" s="76">
        <f>K17+N17+O17+P17+Q17+R17</f>
        <v>0</v>
      </c>
      <c r="K17" s="76">
        <f>L17+M17</f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</row>
    <row r="18" spans="2:23" s="27" customFormat="1" ht="16.5" customHeight="1">
      <c r="B18" s="106"/>
      <c r="C18" s="107"/>
      <c r="D18" s="110"/>
      <c r="E18" s="111"/>
      <c r="F18" s="111"/>
      <c r="G18" s="75" t="s">
        <v>44</v>
      </c>
      <c r="H18" s="113">
        <f>H15-H16+H17</f>
        <v>129022</v>
      </c>
      <c r="I18" s="113"/>
      <c r="J18" s="76">
        <f aca="true" t="shared" si="1" ref="J18:O18">J15-J16+J17</f>
        <v>129022</v>
      </c>
      <c r="K18" s="76">
        <f t="shared" si="1"/>
        <v>129022</v>
      </c>
      <c r="L18" s="76">
        <f t="shared" si="1"/>
        <v>0</v>
      </c>
      <c r="M18" s="76">
        <f t="shared" si="1"/>
        <v>129022</v>
      </c>
      <c r="N18" s="76">
        <f t="shared" si="1"/>
        <v>0</v>
      </c>
      <c r="O18" s="76">
        <f t="shared" si="1"/>
        <v>0</v>
      </c>
      <c r="P18" s="76">
        <v>0</v>
      </c>
      <c r="Q18" s="76">
        <v>0</v>
      </c>
      <c r="R18" s="76">
        <v>0</v>
      </c>
      <c r="S18" s="76">
        <f>S15-S16+S17</f>
        <v>0</v>
      </c>
      <c r="T18" s="76">
        <f>T15-T16+T17</f>
        <v>0</v>
      </c>
      <c r="U18" s="76">
        <v>0</v>
      </c>
      <c r="V18" s="76">
        <v>0</v>
      </c>
      <c r="W18" s="76">
        <v>0</v>
      </c>
    </row>
    <row r="19" spans="2:24" s="27" customFormat="1" ht="15" customHeight="1">
      <c r="B19" s="117" t="s">
        <v>94</v>
      </c>
      <c r="C19" s="117"/>
      <c r="D19" s="117"/>
      <c r="E19" s="118" t="s">
        <v>95</v>
      </c>
      <c r="F19" s="118"/>
      <c r="G19" s="75" t="s">
        <v>40</v>
      </c>
      <c r="H19" s="119">
        <f>J19+S19</f>
        <v>20829065.97</v>
      </c>
      <c r="I19" s="120"/>
      <c r="J19" s="76">
        <f>K19+N19+O19+P19+Q19+R19</f>
        <v>14310270</v>
      </c>
      <c r="K19" s="76">
        <f>L19+M19</f>
        <v>13337509</v>
      </c>
      <c r="L19" s="76">
        <v>10891548</v>
      </c>
      <c r="M19" s="76">
        <v>2445961</v>
      </c>
      <c r="N19" s="76">
        <v>328022</v>
      </c>
      <c r="O19" s="76">
        <v>644739</v>
      </c>
      <c r="P19" s="76" t="s">
        <v>41</v>
      </c>
      <c r="Q19" s="76" t="s">
        <v>41</v>
      </c>
      <c r="R19" s="76" t="s">
        <v>41</v>
      </c>
      <c r="S19" s="76">
        <f>T19+V19+W19</f>
        <v>6518795.97</v>
      </c>
      <c r="T19" s="76">
        <v>6518795.97</v>
      </c>
      <c r="U19" s="76">
        <v>5006745.97</v>
      </c>
      <c r="V19" s="76">
        <v>0</v>
      </c>
      <c r="W19" s="76">
        <v>0</v>
      </c>
      <c r="X19" s="114"/>
    </row>
    <row r="20" spans="2:24" s="27" customFormat="1" ht="15.75" customHeight="1">
      <c r="B20" s="117"/>
      <c r="C20" s="117"/>
      <c r="D20" s="117"/>
      <c r="E20" s="118"/>
      <c r="F20" s="118"/>
      <c r="G20" s="75" t="s">
        <v>42</v>
      </c>
      <c r="H20" s="113">
        <f>J20+S20</f>
        <v>11550</v>
      </c>
      <c r="I20" s="115"/>
      <c r="J20" s="76">
        <f>K20+N20+O20+P20+Q20+R20</f>
        <v>11550</v>
      </c>
      <c r="K20" s="76">
        <f>L20+M20</f>
        <v>11550</v>
      </c>
      <c r="L20" s="76">
        <v>0</v>
      </c>
      <c r="M20" s="76">
        <v>11550</v>
      </c>
      <c r="N20" s="76" t="s">
        <v>41</v>
      </c>
      <c r="O20" s="76">
        <v>0</v>
      </c>
      <c r="P20" s="76" t="s">
        <v>41</v>
      </c>
      <c r="Q20" s="76" t="s">
        <v>41</v>
      </c>
      <c r="R20" s="76" t="s">
        <v>41</v>
      </c>
      <c r="S20" s="76">
        <f>T20+V20+W20</f>
        <v>0</v>
      </c>
      <c r="T20" s="76">
        <v>0</v>
      </c>
      <c r="U20" s="76">
        <v>0</v>
      </c>
      <c r="V20" s="76" t="s">
        <v>41</v>
      </c>
      <c r="W20" s="76">
        <v>0</v>
      </c>
      <c r="X20" s="114"/>
    </row>
    <row r="21" spans="2:24" s="27" customFormat="1" ht="13.5" customHeight="1">
      <c r="B21" s="117"/>
      <c r="C21" s="117"/>
      <c r="D21" s="117"/>
      <c r="E21" s="118"/>
      <c r="F21" s="118"/>
      <c r="G21" s="75" t="s">
        <v>43</v>
      </c>
      <c r="H21" s="113">
        <f>J21+S21</f>
        <v>11550</v>
      </c>
      <c r="I21" s="115"/>
      <c r="J21" s="76">
        <f>K21+N21+O21+P21+Q21+R21</f>
        <v>11550</v>
      </c>
      <c r="K21" s="76">
        <f>L21+M21</f>
        <v>11550</v>
      </c>
      <c r="L21" s="76">
        <v>0</v>
      </c>
      <c r="M21" s="76">
        <v>11550</v>
      </c>
      <c r="N21" s="76" t="s">
        <v>41</v>
      </c>
      <c r="O21" s="76">
        <v>0</v>
      </c>
      <c r="P21" s="76" t="s">
        <v>41</v>
      </c>
      <c r="Q21" s="76" t="s">
        <v>41</v>
      </c>
      <c r="R21" s="76" t="s">
        <v>41</v>
      </c>
      <c r="S21" s="76">
        <f>T21+V21+W21</f>
        <v>0</v>
      </c>
      <c r="T21" s="76">
        <v>0</v>
      </c>
      <c r="U21" s="76">
        <v>0</v>
      </c>
      <c r="V21" s="76" t="s">
        <v>41</v>
      </c>
      <c r="W21" s="76">
        <v>0</v>
      </c>
      <c r="X21" s="114"/>
    </row>
    <row r="22" spans="2:23" s="27" customFormat="1" ht="15" customHeight="1">
      <c r="B22" s="117"/>
      <c r="C22" s="117"/>
      <c r="D22" s="117"/>
      <c r="E22" s="118"/>
      <c r="F22" s="118"/>
      <c r="G22" s="75" t="s">
        <v>44</v>
      </c>
      <c r="H22" s="113">
        <f>H19-H20+H21</f>
        <v>20829065.97</v>
      </c>
      <c r="I22" s="115"/>
      <c r="J22" s="77">
        <f aca="true" t="shared" si="2" ref="J22:T22">J19-J20+J21</f>
        <v>14310270</v>
      </c>
      <c r="K22" s="77">
        <f t="shared" si="2"/>
        <v>13337509</v>
      </c>
      <c r="L22" s="76">
        <f t="shared" si="2"/>
        <v>10891548</v>
      </c>
      <c r="M22" s="76">
        <f t="shared" si="2"/>
        <v>2445961</v>
      </c>
      <c r="N22" s="76">
        <f t="shared" si="2"/>
        <v>328022</v>
      </c>
      <c r="O22" s="76">
        <f t="shared" si="2"/>
        <v>644739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7">
        <f t="shared" si="2"/>
        <v>6518795.97</v>
      </c>
      <c r="T22" s="76">
        <f t="shared" si="2"/>
        <v>6518795.97</v>
      </c>
      <c r="U22" s="76">
        <f>U19-U20+U21</f>
        <v>5006745.97</v>
      </c>
      <c r="V22" s="76">
        <v>0</v>
      </c>
      <c r="W22" s="76">
        <v>0</v>
      </c>
    </row>
    <row r="23" spans="2:23" s="27" customFormat="1" ht="14.25" customHeight="1">
      <c r="B23" s="102"/>
      <c r="C23" s="103"/>
      <c r="D23" s="108" t="s">
        <v>96</v>
      </c>
      <c r="E23" s="111" t="s">
        <v>97</v>
      </c>
      <c r="F23" s="111"/>
      <c r="G23" s="75" t="s">
        <v>40</v>
      </c>
      <c r="H23" s="112">
        <f>J23+S23</f>
        <v>6740945</v>
      </c>
      <c r="I23" s="112"/>
      <c r="J23" s="78">
        <f>K23+N23+O23+P23+Q23+R23</f>
        <v>6740945</v>
      </c>
      <c r="K23" s="78">
        <f>L23+M23</f>
        <v>6419304</v>
      </c>
      <c r="L23" s="78">
        <v>5474652</v>
      </c>
      <c r="M23" s="78">
        <v>944652</v>
      </c>
      <c r="N23" s="78" t="s">
        <v>41</v>
      </c>
      <c r="O23" s="78">
        <v>321641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</row>
    <row r="24" spans="2:23" s="27" customFormat="1" ht="14.25" customHeight="1">
      <c r="B24" s="104"/>
      <c r="C24" s="105"/>
      <c r="D24" s="109"/>
      <c r="E24" s="111"/>
      <c r="F24" s="111"/>
      <c r="G24" s="75" t="s">
        <v>42</v>
      </c>
      <c r="H24" s="113">
        <f>J24+S24</f>
        <v>4170</v>
      </c>
      <c r="I24" s="113"/>
      <c r="J24" s="76">
        <f>K24</f>
        <v>4170</v>
      </c>
      <c r="K24" s="76">
        <f>L24+M24</f>
        <v>4170</v>
      </c>
      <c r="L24" s="76">
        <v>0</v>
      </c>
      <c r="M24" s="76">
        <v>4170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</row>
    <row r="25" spans="2:23" s="27" customFormat="1" ht="14.25" customHeight="1">
      <c r="B25" s="104"/>
      <c r="C25" s="105"/>
      <c r="D25" s="109"/>
      <c r="E25" s="111"/>
      <c r="F25" s="111"/>
      <c r="G25" s="75" t="s">
        <v>43</v>
      </c>
      <c r="H25" s="113">
        <f>J25+S25</f>
        <v>845</v>
      </c>
      <c r="I25" s="113"/>
      <c r="J25" s="76">
        <f>K25+N25+O25+P25+Q25+R25</f>
        <v>845</v>
      </c>
      <c r="K25" s="76">
        <f>L25+M25</f>
        <v>845</v>
      </c>
      <c r="L25" s="76">
        <v>0</v>
      </c>
      <c r="M25" s="76">
        <v>845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</row>
    <row r="26" spans="2:23" s="27" customFormat="1" ht="14.25" customHeight="1">
      <c r="B26" s="106"/>
      <c r="C26" s="107"/>
      <c r="D26" s="110"/>
      <c r="E26" s="111"/>
      <c r="F26" s="111"/>
      <c r="G26" s="75" t="s">
        <v>44</v>
      </c>
      <c r="H26" s="113">
        <f>H23-H24+H25</f>
        <v>6737620</v>
      </c>
      <c r="I26" s="113"/>
      <c r="J26" s="76">
        <f aca="true" t="shared" si="3" ref="J26:O26">J23-J24+J25</f>
        <v>6737620</v>
      </c>
      <c r="K26" s="76">
        <f t="shared" si="3"/>
        <v>6415979</v>
      </c>
      <c r="L26" s="76">
        <f t="shared" si="3"/>
        <v>5474652</v>
      </c>
      <c r="M26" s="76">
        <f t="shared" si="3"/>
        <v>941327</v>
      </c>
      <c r="N26" s="76">
        <f t="shared" si="3"/>
        <v>0</v>
      </c>
      <c r="O26" s="76">
        <f t="shared" si="3"/>
        <v>321641</v>
      </c>
      <c r="P26" s="76">
        <v>0</v>
      </c>
      <c r="Q26" s="76">
        <v>0</v>
      </c>
      <c r="R26" s="76">
        <v>0</v>
      </c>
      <c r="S26" s="76">
        <f>S23-S24+S25</f>
        <v>0</v>
      </c>
      <c r="T26" s="76">
        <f>T23-T24+T25</f>
        <v>0</v>
      </c>
      <c r="U26" s="76">
        <v>0</v>
      </c>
      <c r="V26" s="76">
        <v>0</v>
      </c>
      <c r="W26" s="76">
        <v>0</v>
      </c>
    </row>
    <row r="27" spans="2:23" s="27" customFormat="1" ht="14.25" customHeight="1">
      <c r="B27" s="102"/>
      <c r="C27" s="103"/>
      <c r="D27" s="108" t="s">
        <v>113</v>
      </c>
      <c r="E27" s="111" t="s">
        <v>114</v>
      </c>
      <c r="F27" s="111"/>
      <c r="G27" s="75" t="s">
        <v>40</v>
      </c>
      <c r="H27" s="112">
        <f>J27+S27</f>
        <v>83310</v>
      </c>
      <c r="I27" s="112"/>
      <c r="J27" s="78">
        <f>K27+N27+O27+P27+Q27+R27</f>
        <v>83310</v>
      </c>
      <c r="K27" s="78">
        <f>L27+M27</f>
        <v>12000</v>
      </c>
      <c r="L27" s="78">
        <v>0</v>
      </c>
      <c r="M27" s="78">
        <v>12000</v>
      </c>
      <c r="N27" s="78">
        <v>71310</v>
      </c>
      <c r="O27" s="78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</row>
    <row r="28" spans="2:23" s="27" customFormat="1" ht="14.25" customHeight="1">
      <c r="B28" s="104"/>
      <c r="C28" s="105"/>
      <c r="D28" s="109"/>
      <c r="E28" s="111"/>
      <c r="F28" s="111"/>
      <c r="G28" s="75" t="s">
        <v>42</v>
      </c>
      <c r="H28" s="113">
        <f>J28+S28</f>
        <v>0</v>
      </c>
      <c r="I28" s="113"/>
      <c r="J28" s="92">
        <f>K28</f>
        <v>0</v>
      </c>
      <c r="K28" s="92">
        <f>L28+M28</f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76">
        <v>0</v>
      </c>
    </row>
    <row r="29" spans="2:23" s="27" customFormat="1" ht="14.25" customHeight="1">
      <c r="B29" s="104"/>
      <c r="C29" s="105"/>
      <c r="D29" s="109"/>
      <c r="E29" s="111"/>
      <c r="F29" s="111"/>
      <c r="G29" s="75" t="s">
        <v>43</v>
      </c>
      <c r="H29" s="113">
        <f>J29+S29</f>
        <v>7380</v>
      </c>
      <c r="I29" s="113"/>
      <c r="J29" s="92">
        <f>K29+N29+O29+P29+Q29+R29</f>
        <v>7380</v>
      </c>
      <c r="K29" s="92">
        <f>L29+M29</f>
        <v>7380</v>
      </c>
      <c r="L29" s="92">
        <v>0</v>
      </c>
      <c r="M29" s="92">
        <v>7380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76">
        <v>0</v>
      </c>
    </row>
    <row r="30" spans="2:23" s="27" customFormat="1" ht="14.25" customHeight="1">
      <c r="B30" s="106"/>
      <c r="C30" s="107"/>
      <c r="D30" s="110"/>
      <c r="E30" s="111"/>
      <c r="F30" s="111"/>
      <c r="G30" s="75" t="s">
        <v>44</v>
      </c>
      <c r="H30" s="113">
        <f>H27-H28+H29</f>
        <v>90690</v>
      </c>
      <c r="I30" s="113"/>
      <c r="J30" s="92">
        <f aca="true" t="shared" si="4" ref="J30:O30">J27-J28+J29</f>
        <v>90690</v>
      </c>
      <c r="K30" s="92">
        <f t="shared" si="4"/>
        <v>19380</v>
      </c>
      <c r="L30" s="92">
        <f t="shared" si="4"/>
        <v>0</v>
      </c>
      <c r="M30" s="92">
        <f t="shared" si="4"/>
        <v>19380</v>
      </c>
      <c r="N30" s="92">
        <f t="shared" si="4"/>
        <v>71310</v>
      </c>
      <c r="O30" s="92">
        <f t="shared" si="4"/>
        <v>0</v>
      </c>
      <c r="P30" s="92">
        <v>0</v>
      </c>
      <c r="Q30" s="92">
        <v>0</v>
      </c>
      <c r="R30" s="92">
        <v>0</v>
      </c>
      <c r="S30" s="92">
        <f>S27-S28+S29</f>
        <v>0</v>
      </c>
      <c r="T30" s="92">
        <f>T27-T28+T29</f>
        <v>0</v>
      </c>
      <c r="U30" s="92">
        <f>U27</f>
        <v>0</v>
      </c>
      <c r="V30" s="92">
        <v>0</v>
      </c>
      <c r="W30" s="76">
        <v>0</v>
      </c>
    </row>
    <row r="31" spans="2:23" s="27" customFormat="1" ht="14.25" customHeight="1">
      <c r="B31" s="102"/>
      <c r="C31" s="103"/>
      <c r="D31" s="108" t="s">
        <v>98</v>
      </c>
      <c r="E31" s="111" t="s">
        <v>99</v>
      </c>
      <c r="F31" s="111"/>
      <c r="G31" s="75" t="s">
        <v>40</v>
      </c>
      <c r="H31" s="112">
        <f>J31+S31</f>
        <v>4594015</v>
      </c>
      <c r="I31" s="112"/>
      <c r="J31" s="78">
        <f>K31+N31+O31+P31+Q31+R31</f>
        <v>4594015</v>
      </c>
      <c r="K31" s="78">
        <f>L31+M31</f>
        <v>4347310</v>
      </c>
      <c r="L31" s="78">
        <v>3756921</v>
      </c>
      <c r="M31" s="78">
        <v>590389</v>
      </c>
      <c r="N31" s="78" t="s">
        <v>41</v>
      </c>
      <c r="O31" s="78">
        <v>246705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</row>
    <row r="32" spans="2:23" s="27" customFormat="1" ht="14.25" customHeight="1">
      <c r="B32" s="104"/>
      <c r="C32" s="105"/>
      <c r="D32" s="109"/>
      <c r="E32" s="111"/>
      <c r="F32" s="111"/>
      <c r="G32" s="75" t="s">
        <v>42</v>
      </c>
      <c r="H32" s="113">
        <f>J32+S32</f>
        <v>0</v>
      </c>
      <c r="I32" s="113"/>
      <c r="J32" s="76">
        <f>K32</f>
        <v>0</v>
      </c>
      <c r="K32" s="76">
        <f>L32+M32</f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</row>
    <row r="33" spans="2:23" s="27" customFormat="1" ht="14.25" customHeight="1">
      <c r="B33" s="104"/>
      <c r="C33" s="105"/>
      <c r="D33" s="109"/>
      <c r="E33" s="111"/>
      <c r="F33" s="111"/>
      <c r="G33" s="75" t="s">
        <v>43</v>
      </c>
      <c r="H33" s="113">
        <f>J33+S33</f>
        <v>3325</v>
      </c>
      <c r="I33" s="113"/>
      <c r="J33" s="76">
        <f>K33+N33+O33+P33+Q33+R33</f>
        <v>3325</v>
      </c>
      <c r="K33" s="76">
        <f>L33+M33</f>
        <v>3325</v>
      </c>
      <c r="L33" s="76">
        <v>0</v>
      </c>
      <c r="M33" s="76">
        <v>3325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</row>
    <row r="34" spans="2:23" s="27" customFormat="1" ht="14.25" customHeight="1">
      <c r="B34" s="106"/>
      <c r="C34" s="107"/>
      <c r="D34" s="110"/>
      <c r="E34" s="111"/>
      <c r="F34" s="111"/>
      <c r="G34" s="75" t="s">
        <v>44</v>
      </c>
      <c r="H34" s="113">
        <f>H31-H32+H33</f>
        <v>4597340</v>
      </c>
      <c r="I34" s="113"/>
      <c r="J34" s="76">
        <f aca="true" t="shared" si="5" ref="J34:O34">J31-J32+J33</f>
        <v>4597340</v>
      </c>
      <c r="K34" s="76">
        <f t="shared" si="5"/>
        <v>4350635</v>
      </c>
      <c r="L34" s="76">
        <f t="shared" si="5"/>
        <v>3756921</v>
      </c>
      <c r="M34" s="76">
        <f t="shared" si="5"/>
        <v>593714</v>
      </c>
      <c r="N34" s="76">
        <f t="shared" si="5"/>
        <v>0</v>
      </c>
      <c r="O34" s="76">
        <f t="shared" si="5"/>
        <v>246705</v>
      </c>
      <c r="P34" s="76">
        <v>0</v>
      </c>
      <c r="Q34" s="76">
        <v>0</v>
      </c>
      <c r="R34" s="76">
        <v>0</v>
      </c>
      <c r="S34" s="76">
        <f>S31-S32+S33</f>
        <v>0</v>
      </c>
      <c r="T34" s="76">
        <f>T31-T32+T33</f>
        <v>0</v>
      </c>
      <c r="U34" s="76">
        <v>0</v>
      </c>
      <c r="V34" s="76">
        <v>0</v>
      </c>
      <c r="W34" s="76">
        <v>0</v>
      </c>
    </row>
    <row r="35" spans="2:23" s="27" customFormat="1" ht="14.25" customHeight="1">
      <c r="B35" s="102"/>
      <c r="C35" s="103"/>
      <c r="D35" s="108" t="s">
        <v>100</v>
      </c>
      <c r="E35" s="111" t="s">
        <v>101</v>
      </c>
      <c r="F35" s="111"/>
      <c r="G35" s="75" t="s">
        <v>40</v>
      </c>
      <c r="H35" s="112">
        <f>J35+S35</f>
        <v>679688</v>
      </c>
      <c r="I35" s="112"/>
      <c r="J35" s="78">
        <f>K35+N35+O35+P35+Q35+R35</f>
        <v>679688</v>
      </c>
      <c r="K35" s="78">
        <f>L35+M35</f>
        <v>679688</v>
      </c>
      <c r="L35" s="78">
        <v>241212</v>
      </c>
      <c r="M35" s="78">
        <v>438476</v>
      </c>
      <c r="N35" s="78" t="s">
        <v>41</v>
      </c>
      <c r="O35" s="78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</row>
    <row r="36" spans="2:23" s="27" customFormat="1" ht="14.25" customHeight="1">
      <c r="B36" s="104"/>
      <c r="C36" s="105"/>
      <c r="D36" s="109"/>
      <c r="E36" s="111"/>
      <c r="F36" s="111"/>
      <c r="G36" s="75" t="s">
        <v>42</v>
      </c>
      <c r="H36" s="113">
        <f>J36+S36</f>
        <v>7380</v>
      </c>
      <c r="I36" s="113"/>
      <c r="J36" s="76">
        <f>K36</f>
        <v>7380</v>
      </c>
      <c r="K36" s="76">
        <f>L36+M36</f>
        <v>7380</v>
      </c>
      <c r="L36" s="76">
        <v>0</v>
      </c>
      <c r="M36" s="76">
        <v>7380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</row>
    <row r="37" spans="2:23" s="27" customFormat="1" ht="14.25" customHeight="1">
      <c r="B37" s="104"/>
      <c r="C37" s="105"/>
      <c r="D37" s="109"/>
      <c r="E37" s="111"/>
      <c r="F37" s="111"/>
      <c r="G37" s="75" t="s">
        <v>43</v>
      </c>
      <c r="H37" s="113">
        <f>J37+S37</f>
        <v>0</v>
      </c>
      <c r="I37" s="113"/>
      <c r="J37" s="76">
        <f>K37+N37+O37+P37+Q37+R37</f>
        <v>0</v>
      </c>
      <c r="K37" s="76">
        <f>L37+M37</f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</row>
    <row r="38" spans="2:23" s="27" customFormat="1" ht="14.25" customHeight="1">
      <c r="B38" s="106"/>
      <c r="C38" s="107"/>
      <c r="D38" s="110"/>
      <c r="E38" s="111"/>
      <c r="F38" s="111"/>
      <c r="G38" s="75" t="s">
        <v>44</v>
      </c>
      <c r="H38" s="113">
        <f>H35-H36+H37</f>
        <v>672308</v>
      </c>
      <c r="I38" s="113"/>
      <c r="J38" s="76">
        <f aca="true" t="shared" si="6" ref="J38:O38">J35-J36+J37</f>
        <v>672308</v>
      </c>
      <c r="K38" s="76">
        <f t="shared" si="6"/>
        <v>672308</v>
      </c>
      <c r="L38" s="76">
        <f t="shared" si="6"/>
        <v>241212</v>
      </c>
      <c r="M38" s="76">
        <f t="shared" si="6"/>
        <v>431096</v>
      </c>
      <c r="N38" s="76">
        <f t="shared" si="6"/>
        <v>0</v>
      </c>
      <c r="O38" s="76">
        <f t="shared" si="6"/>
        <v>0</v>
      </c>
      <c r="P38" s="76">
        <v>0</v>
      </c>
      <c r="Q38" s="76">
        <v>0</v>
      </c>
      <c r="R38" s="76">
        <v>0</v>
      </c>
      <c r="S38" s="76">
        <f>S35-S36+S37</f>
        <v>0</v>
      </c>
      <c r="T38" s="76">
        <f>T35-T36+T37</f>
        <v>0</v>
      </c>
      <c r="U38" s="76">
        <v>0</v>
      </c>
      <c r="V38" s="76">
        <v>0</v>
      </c>
      <c r="W38" s="76">
        <v>0</v>
      </c>
    </row>
    <row r="39" spans="2:24" s="27" customFormat="1" ht="15" customHeight="1">
      <c r="B39" s="117" t="s">
        <v>62</v>
      </c>
      <c r="C39" s="117"/>
      <c r="D39" s="117"/>
      <c r="E39" s="118" t="s">
        <v>63</v>
      </c>
      <c r="F39" s="118"/>
      <c r="G39" s="75" t="s">
        <v>40</v>
      </c>
      <c r="H39" s="113">
        <f>J39+S39</f>
        <v>5019062</v>
      </c>
      <c r="I39" s="115"/>
      <c r="J39" s="76">
        <f>K39+N39+O39+P39+Q39+R39</f>
        <v>5019062</v>
      </c>
      <c r="K39" s="76">
        <f>L39+M39</f>
        <v>1759991</v>
      </c>
      <c r="L39" s="76">
        <v>1177615</v>
      </c>
      <c r="M39" s="76">
        <v>582376</v>
      </c>
      <c r="N39" s="76">
        <v>0</v>
      </c>
      <c r="O39" s="76">
        <v>3259071</v>
      </c>
      <c r="P39" s="76" t="s">
        <v>41</v>
      </c>
      <c r="Q39" s="76" t="s">
        <v>41</v>
      </c>
      <c r="R39" s="76" t="s">
        <v>41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114"/>
    </row>
    <row r="40" spans="2:24" s="27" customFormat="1" ht="18.75" customHeight="1">
      <c r="B40" s="117"/>
      <c r="C40" s="117"/>
      <c r="D40" s="117"/>
      <c r="E40" s="118"/>
      <c r="F40" s="118"/>
      <c r="G40" s="75" t="s">
        <v>42</v>
      </c>
      <c r="H40" s="113">
        <f>J40+S40</f>
        <v>20000</v>
      </c>
      <c r="I40" s="115"/>
      <c r="J40" s="76">
        <f>K40+N40+O40+P40+Q40+R40</f>
        <v>20000</v>
      </c>
      <c r="K40" s="76">
        <f>L40+M40</f>
        <v>20000</v>
      </c>
      <c r="L40" s="76">
        <v>0</v>
      </c>
      <c r="M40" s="76">
        <v>20000</v>
      </c>
      <c r="N40" s="76" t="s">
        <v>41</v>
      </c>
      <c r="O40" s="76">
        <v>0</v>
      </c>
      <c r="P40" s="76" t="s">
        <v>41</v>
      </c>
      <c r="Q40" s="76" t="s">
        <v>41</v>
      </c>
      <c r="R40" s="76" t="s">
        <v>41</v>
      </c>
      <c r="S40" s="76">
        <f>T40+V40+W40</f>
        <v>0</v>
      </c>
      <c r="T40" s="76">
        <v>0</v>
      </c>
      <c r="U40" s="76">
        <v>0</v>
      </c>
      <c r="V40" s="76" t="s">
        <v>41</v>
      </c>
      <c r="W40" s="76">
        <v>0</v>
      </c>
      <c r="X40" s="114"/>
    </row>
    <row r="41" spans="2:24" s="27" customFormat="1" ht="15.75" customHeight="1">
      <c r="B41" s="117"/>
      <c r="C41" s="117"/>
      <c r="D41" s="117"/>
      <c r="E41" s="118"/>
      <c r="F41" s="118"/>
      <c r="G41" s="75" t="s">
        <v>43</v>
      </c>
      <c r="H41" s="113">
        <f>J41+S41</f>
        <v>25800</v>
      </c>
      <c r="I41" s="115"/>
      <c r="J41" s="76">
        <f>K41+N41+O41+P41+Q41+R41</f>
        <v>25800</v>
      </c>
      <c r="K41" s="76">
        <f>L41+M41</f>
        <v>20000</v>
      </c>
      <c r="L41" s="76">
        <v>0</v>
      </c>
      <c r="M41" s="76">
        <v>20000</v>
      </c>
      <c r="N41" s="76" t="s">
        <v>41</v>
      </c>
      <c r="O41" s="76">
        <v>5800</v>
      </c>
      <c r="P41" s="76" t="s">
        <v>41</v>
      </c>
      <c r="Q41" s="76" t="s">
        <v>41</v>
      </c>
      <c r="R41" s="76" t="s">
        <v>41</v>
      </c>
      <c r="S41" s="76">
        <f>T41+V41+W41</f>
        <v>0</v>
      </c>
      <c r="T41" s="76">
        <v>0</v>
      </c>
      <c r="U41" s="76">
        <v>0</v>
      </c>
      <c r="V41" s="76" t="s">
        <v>41</v>
      </c>
      <c r="W41" s="76">
        <v>0</v>
      </c>
      <c r="X41" s="114"/>
    </row>
    <row r="42" spans="2:23" s="27" customFormat="1" ht="15" customHeight="1">
      <c r="B42" s="117"/>
      <c r="C42" s="117"/>
      <c r="D42" s="117"/>
      <c r="E42" s="118"/>
      <c r="F42" s="118"/>
      <c r="G42" s="75" t="s">
        <v>44</v>
      </c>
      <c r="H42" s="113">
        <f>H39-H40+H41</f>
        <v>5024862</v>
      </c>
      <c r="I42" s="115"/>
      <c r="J42" s="77">
        <f aca="true" t="shared" si="7" ref="J42:T42">J39-J40+J41</f>
        <v>5024862</v>
      </c>
      <c r="K42" s="77">
        <f t="shared" si="7"/>
        <v>1759991</v>
      </c>
      <c r="L42" s="76">
        <f t="shared" si="7"/>
        <v>1177615</v>
      </c>
      <c r="M42" s="76">
        <f t="shared" si="7"/>
        <v>582376</v>
      </c>
      <c r="N42" s="76">
        <f t="shared" si="7"/>
        <v>0</v>
      </c>
      <c r="O42" s="76">
        <f t="shared" si="7"/>
        <v>3264871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7">
        <f t="shared" si="7"/>
        <v>0</v>
      </c>
      <c r="T42" s="76">
        <f t="shared" si="7"/>
        <v>0</v>
      </c>
      <c r="U42" s="76">
        <v>0</v>
      </c>
      <c r="V42" s="76">
        <v>0</v>
      </c>
      <c r="W42" s="76">
        <v>0</v>
      </c>
    </row>
    <row r="43" spans="1:57" s="74" customFormat="1" ht="14.25" customHeight="1">
      <c r="A43" s="79"/>
      <c r="B43" s="102"/>
      <c r="C43" s="103"/>
      <c r="D43" s="108" t="s">
        <v>106</v>
      </c>
      <c r="E43" s="111" t="s">
        <v>107</v>
      </c>
      <c r="F43" s="111"/>
      <c r="G43" s="75" t="s">
        <v>40</v>
      </c>
      <c r="H43" s="112">
        <f>J43+S43</f>
        <v>250000</v>
      </c>
      <c r="I43" s="112"/>
      <c r="J43" s="78">
        <f>K43+N43+O43+P43+Q43+R43</f>
        <v>250000</v>
      </c>
      <c r="K43" s="78">
        <f>L43+M43</f>
        <v>250000</v>
      </c>
      <c r="L43" s="78">
        <v>0</v>
      </c>
      <c r="M43" s="78">
        <v>250000</v>
      </c>
      <c r="N43" s="78" t="s">
        <v>41</v>
      </c>
      <c r="O43" s="78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</row>
    <row r="44" spans="1:57" s="74" customFormat="1" ht="14.25" customHeight="1">
      <c r="A44" s="79"/>
      <c r="B44" s="104"/>
      <c r="C44" s="105"/>
      <c r="D44" s="109"/>
      <c r="E44" s="111"/>
      <c r="F44" s="111"/>
      <c r="G44" s="75" t="s">
        <v>42</v>
      </c>
      <c r="H44" s="113">
        <f>J44+S44</f>
        <v>20000</v>
      </c>
      <c r="I44" s="113"/>
      <c r="J44" s="76">
        <f>K44</f>
        <v>20000</v>
      </c>
      <c r="K44" s="76">
        <f>L44+M44</f>
        <v>20000</v>
      </c>
      <c r="L44" s="76">
        <v>0</v>
      </c>
      <c r="M44" s="76">
        <v>20000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</row>
    <row r="45" spans="1:57" s="74" customFormat="1" ht="14.25" customHeight="1">
      <c r="A45" s="79"/>
      <c r="B45" s="104"/>
      <c r="C45" s="105"/>
      <c r="D45" s="109"/>
      <c r="E45" s="111"/>
      <c r="F45" s="111"/>
      <c r="G45" s="75" t="s">
        <v>43</v>
      </c>
      <c r="H45" s="113">
        <f>J45+S45</f>
        <v>0</v>
      </c>
      <c r="I45" s="113"/>
      <c r="J45" s="76">
        <f>K45+N45+O45+P45+Q45+R45</f>
        <v>0</v>
      </c>
      <c r="K45" s="76">
        <f>L45+M45</f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1:57" s="74" customFormat="1" ht="14.25" customHeight="1">
      <c r="A46" s="79"/>
      <c r="B46" s="106"/>
      <c r="C46" s="107"/>
      <c r="D46" s="110"/>
      <c r="E46" s="111"/>
      <c r="F46" s="111"/>
      <c r="G46" s="75" t="s">
        <v>44</v>
      </c>
      <c r="H46" s="113">
        <f>H43-H44+H45</f>
        <v>230000</v>
      </c>
      <c r="I46" s="113"/>
      <c r="J46" s="76">
        <f aca="true" t="shared" si="8" ref="J46:O46">J43-J44+J45</f>
        <v>230000</v>
      </c>
      <c r="K46" s="76">
        <f t="shared" si="8"/>
        <v>230000</v>
      </c>
      <c r="L46" s="76">
        <f t="shared" si="8"/>
        <v>0</v>
      </c>
      <c r="M46" s="76">
        <f t="shared" si="8"/>
        <v>230000</v>
      </c>
      <c r="N46" s="76">
        <f t="shared" si="8"/>
        <v>0</v>
      </c>
      <c r="O46" s="76">
        <f t="shared" si="8"/>
        <v>0</v>
      </c>
      <c r="P46" s="76">
        <v>0</v>
      </c>
      <c r="Q46" s="76">
        <v>0</v>
      </c>
      <c r="R46" s="76">
        <v>0</v>
      </c>
      <c r="S46" s="76">
        <f>S43-S44+S45</f>
        <v>0</v>
      </c>
      <c r="T46" s="76">
        <f>T43-T44+T45</f>
        <v>0</v>
      </c>
      <c r="U46" s="76">
        <v>0</v>
      </c>
      <c r="V46" s="76">
        <v>0</v>
      </c>
      <c r="W46" s="76">
        <v>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1:57" s="74" customFormat="1" ht="14.25" customHeight="1">
      <c r="A47" s="79"/>
      <c r="B47" s="102"/>
      <c r="C47" s="103"/>
      <c r="D47" s="108" t="s">
        <v>108</v>
      </c>
      <c r="E47" s="111" t="s">
        <v>109</v>
      </c>
      <c r="F47" s="111"/>
      <c r="G47" s="75" t="s">
        <v>40</v>
      </c>
      <c r="H47" s="112">
        <f>J47+S47</f>
        <v>20000</v>
      </c>
      <c r="I47" s="112"/>
      <c r="J47" s="78">
        <f>K47+N47+O47+P47+Q47+R47</f>
        <v>20000</v>
      </c>
      <c r="K47" s="78">
        <f>L47+M47</f>
        <v>20000</v>
      </c>
      <c r="L47" s="78">
        <v>0</v>
      </c>
      <c r="M47" s="78">
        <v>20000</v>
      </c>
      <c r="N47" s="78" t="s">
        <v>41</v>
      </c>
      <c r="O47" s="78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1:57" s="74" customFormat="1" ht="14.25" customHeight="1">
      <c r="A48" s="79"/>
      <c r="B48" s="104"/>
      <c r="C48" s="105"/>
      <c r="D48" s="109"/>
      <c r="E48" s="111"/>
      <c r="F48" s="111"/>
      <c r="G48" s="75" t="s">
        <v>42</v>
      </c>
      <c r="H48" s="113">
        <f>J48+S48</f>
        <v>0</v>
      </c>
      <c r="I48" s="113"/>
      <c r="J48" s="76">
        <f>K48</f>
        <v>0</v>
      </c>
      <c r="K48" s="76">
        <f>L48+M48</f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1:57" s="74" customFormat="1" ht="14.25" customHeight="1">
      <c r="A49" s="79"/>
      <c r="B49" s="104"/>
      <c r="C49" s="105"/>
      <c r="D49" s="109"/>
      <c r="E49" s="111"/>
      <c r="F49" s="111"/>
      <c r="G49" s="75" t="s">
        <v>43</v>
      </c>
      <c r="H49" s="113">
        <f>J49+S49</f>
        <v>15000</v>
      </c>
      <c r="I49" s="113"/>
      <c r="J49" s="76">
        <f>K49+N49+O49+P49+Q49+R49</f>
        <v>15000</v>
      </c>
      <c r="K49" s="76">
        <f>L49+M49</f>
        <v>15000</v>
      </c>
      <c r="L49" s="76">
        <v>0</v>
      </c>
      <c r="M49" s="76">
        <v>15000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</row>
    <row r="50" spans="1:57" s="74" customFormat="1" ht="14.25" customHeight="1">
      <c r="A50" s="79"/>
      <c r="B50" s="106"/>
      <c r="C50" s="107"/>
      <c r="D50" s="110"/>
      <c r="E50" s="111"/>
      <c r="F50" s="111"/>
      <c r="G50" s="75" t="s">
        <v>44</v>
      </c>
      <c r="H50" s="113">
        <f>H47-H48+H49</f>
        <v>35000</v>
      </c>
      <c r="I50" s="113"/>
      <c r="J50" s="76">
        <f aca="true" t="shared" si="9" ref="J50:O50">J47-J48+J49</f>
        <v>35000</v>
      </c>
      <c r="K50" s="76">
        <f t="shared" si="9"/>
        <v>35000</v>
      </c>
      <c r="L50" s="76">
        <f t="shared" si="9"/>
        <v>0</v>
      </c>
      <c r="M50" s="76">
        <f t="shared" si="9"/>
        <v>35000</v>
      </c>
      <c r="N50" s="76">
        <f t="shared" si="9"/>
        <v>0</v>
      </c>
      <c r="O50" s="76">
        <f t="shared" si="9"/>
        <v>0</v>
      </c>
      <c r="P50" s="76">
        <v>0</v>
      </c>
      <c r="Q50" s="76">
        <v>0</v>
      </c>
      <c r="R50" s="76">
        <v>0</v>
      </c>
      <c r="S50" s="76">
        <f>S47-S48+S49</f>
        <v>0</v>
      </c>
      <c r="T50" s="76">
        <f>T47-T48+T49</f>
        <v>0</v>
      </c>
      <c r="U50" s="76">
        <v>0</v>
      </c>
      <c r="V50" s="76">
        <v>0</v>
      </c>
      <c r="W50" s="76">
        <v>0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</row>
    <row r="51" spans="1:57" s="74" customFormat="1" ht="14.25" customHeight="1">
      <c r="A51" s="79"/>
      <c r="B51" s="102"/>
      <c r="C51" s="103"/>
      <c r="D51" s="108" t="s">
        <v>110</v>
      </c>
      <c r="E51" s="111" t="s">
        <v>111</v>
      </c>
      <c r="F51" s="111"/>
      <c r="G51" s="75" t="s">
        <v>40</v>
      </c>
      <c r="H51" s="112">
        <f>J51+S51</f>
        <v>947646</v>
      </c>
      <c r="I51" s="112"/>
      <c r="J51" s="78">
        <f>K51+N51+O51+P51+Q51+R51</f>
        <v>947646</v>
      </c>
      <c r="K51" s="78">
        <v>947646</v>
      </c>
      <c r="L51" s="78">
        <v>872116</v>
      </c>
      <c r="M51" s="78">
        <v>120530</v>
      </c>
      <c r="N51" s="78" t="s">
        <v>41</v>
      </c>
      <c r="O51" s="78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</row>
    <row r="52" spans="1:57" s="74" customFormat="1" ht="14.25" customHeight="1">
      <c r="A52" s="79"/>
      <c r="B52" s="104"/>
      <c r="C52" s="105"/>
      <c r="D52" s="109"/>
      <c r="E52" s="111"/>
      <c r="F52" s="111"/>
      <c r="G52" s="75" t="s">
        <v>42</v>
      </c>
      <c r="H52" s="113">
        <f>J52+S52</f>
        <v>0</v>
      </c>
      <c r="I52" s="113"/>
      <c r="J52" s="76">
        <f>K52</f>
        <v>0</v>
      </c>
      <c r="K52" s="76">
        <f>L52+M52</f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</row>
    <row r="53" spans="1:57" s="74" customFormat="1" ht="14.25" customHeight="1">
      <c r="A53" s="79"/>
      <c r="B53" s="104"/>
      <c r="C53" s="105"/>
      <c r="D53" s="109"/>
      <c r="E53" s="111"/>
      <c r="F53" s="111"/>
      <c r="G53" s="75" t="s">
        <v>43</v>
      </c>
      <c r="H53" s="113">
        <f>J53+S53</f>
        <v>5000</v>
      </c>
      <c r="I53" s="113"/>
      <c r="J53" s="76">
        <f>K53+N53+O53+P53+Q53+R53</f>
        <v>5000</v>
      </c>
      <c r="K53" s="76">
        <f>L53+M53</f>
        <v>5000</v>
      </c>
      <c r="L53" s="76">
        <v>0</v>
      </c>
      <c r="M53" s="76">
        <v>5000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</row>
    <row r="54" spans="1:57" s="74" customFormat="1" ht="14.25" customHeight="1">
      <c r="A54" s="79"/>
      <c r="B54" s="106"/>
      <c r="C54" s="107"/>
      <c r="D54" s="110"/>
      <c r="E54" s="111"/>
      <c r="F54" s="111"/>
      <c r="G54" s="75" t="s">
        <v>44</v>
      </c>
      <c r="H54" s="113">
        <f>H51-H52+H53</f>
        <v>952646</v>
      </c>
      <c r="I54" s="113"/>
      <c r="J54" s="76">
        <f aca="true" t="shared" si="10" ref="J54:O54">J51-J52+J53</f>
        <v>952646</v>
      </c>
      <c r="K54" s="76">
        <f t="shared" si="10"/>
        <v>952646</v>
      </c>
      <c r="L54" s="76">
        <f t="shared" si="10"/>
        <v>872116</v>
      </c>
      <c r="M54" s="76">
        <f t="shared" si="10"/>
        <v>125530</v>
      </c>
      <c r="N54" s="76">
        <f t="shared" si="10"/>
        <v>0</v>
      </c>
      <c r="O54" s="76">
        <f t="shared" si="10"/>
        <v>0</v>
      </c>
      <c r="P54" s="76">
        <v>0</v>
      </c>
      <c r="Q54" s="76">
        <v>0</v>
      </c>
      <c r="R54" s="76">
        <v>0</v>
      </c>
      <c r="S54" s="76">
        <f>S51-S52+S53</f>
        <v>0</v>
      </c>
      <c r="T54" s="76">
        <f>T51-T52+T53</f>
        <v>0</v>
      </c>
      <c r="U54" s="76">
        <v>0</v>
      </c>
      <c r="V54" s="76">
        <v>0</v>
      </c>
      <c r="W54" s="76">
        <v>0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</row>
    <row r="55" spans="1:57" s="27" customFormat="1" ht="14.25" customHeight="1">
      <c r="A55" s="79"/>
      <c r="B55" s="102"/>
      <c r="C55" s="103"/>
      <c r="D55" s="108" t="s">
        <v>102</v>
      </c>
      <c r="E55" s="111" t="s">
        <v>80</v>
      </c>
      <c r="F55" s="111"/>
      <c r="G55" s="75" t="s">
        <v>40</v>
      </c>
      <c r="H55" s="113">
        <f>J55+S55</f>
        <v>217400</v>
      </c>
      <c r="I55" s="115"/>
      <c r="J55" s="76">
        <f>K55+N55+O55+P55+Q55+R55</f>
        <v>217400</v>
      </c>
      <c r="K55" s="78">
        <f>L55+M55</f>
        <v>16000</v>
      </c>
      <c r="L55" s="78">
        <v>0</v>
      </c>
      <c r="M55" s="78">
        <v>16000</v>
      </c>
      <c r="N55" s="78" t="s">
        <v>41</v>
      </c>
      <c r="O55" s="76">
        <v>201400</v>
      </c>
      <c r="P55" s="78" t="s">
        <v>41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</row>
    <row r="56" spans="2:23" s="27" customFormat="1" ht="14.25" customHeight="1">
      <c r="B56" s="104"/>
      <c r="C56" s="105"/>
      <c r="D56" s="109"/>
      <c r="E56" s="111"/>
      <c r="F56" s="111"/>
      <c r="G56" s="75" t="s">
        <v>42</v>
      </c>
      <c r="H56" s="113">
        <f>J56+S56</f>
        <v>0</v>
      </c>
      <c r="I56" s="113"/>
      <c r="J56" s="76">
        <f>K56</f>
        <v>0</v>
      </c>
      <c r="K56" s="76">
        <f>L56+M56</f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</row>
    <row r="57" spans="2:23" s="27" customFormat="1" ht="14.25" customHeight="1">
      <c r="B57" s="104"/>
      <c r="C57" s="105"/>
      <c r="D57" s="109"/>
      <c r="E57" s="111"/>
      <c r="F57" s="111"/>
      <c r="G57" s="75" t="s">
        <v>43</v>
      </c>
      <c r="H57" s="113">
        <f>J57+S57</f>
        <v>5800</v>
      </c>
      <c r="I57" s="115"/>
      <c r="J57" s="76">
        <f>K57+N57+O57+P57+Q57+R57</f>
        <v>5800</v>
      </c>
      <c r="K57" s="76">
        <f>L57+M57</f>
        <v>0</v>
      </c>
      <c r="L57" s="76">
        <v>0</v>
      </c>
      <c r="M57" s="76">
        <v>0</v>
      </c>
      <c r="N57" s="76">
        <v>0</v>
      </c>
      <c r="O57" s="76">
        <v>5800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</row>
    <row r="58" spans="2:23" s="27" customFormat="1" ht="14.25" customHeight="1">
      <c r="B58" s="106"/>
      <c r="C58" s="107"/>
      <c r="D58" s="110"/>
      <c r="E58" s="111"/>
      <c r="F58" s="111"/>
      <c r="G58" s="75" t="s">
        <v>44</v>
      </c>
      <c r="H58" s="113">
        <f>H55-H56+H57</f>
        <v>223200</v>
      </c>
      <c r="I58" s="113"/>
      <c r="J58" s="76">
        <f aca="true" t="shared" si="11" ref="J58:P58">J55-J56+J57</f>
        <v>223200</v>
      </c>
      <c r="K58" s="76">
        <f t="shared" si="11"/>
        <v>16000</v>
      </c>
      <c r="L58" s="76">
        <f t="shared" si="11"/>
        <v>0</v>
      </c>
      <c r="M58" s="76">
        <f t="shared" si="11"/>
        <v>16000</v>
      </c>
      <c r="N58" s="76">
        <f t="shared" si="11"/>
        <v>0</v>
      </c>
      <c r="O58" s="76">
        <f t="shared" si="11"/>
        <v>207200</v>
      </c>
      <c r="P58" s="76">
        <f t="shared" si="11"/>
        <v>0</v>
      </c>
      <c r="Q58" s="76">
        <v>0</v>
      </c>
      <c r="R58" s="76">
        <v>0</v>
      </c>
      <c r="S58" s="76">
        <f>S55-S56+S57</f>
        <v>0</v>
      </c>
      <c r="T58" s="76">
        <f>T55-T56+T57</f>
        <v>0</v>
      </c>
      <c r="U58" s="76">
        <v>0</v>
      </c>
      <c r="V58" s="76">
        <v>0</v>
      </c>
      <c r="W58" s="76">
        <v>0</v>
      </c>
    </row>
    <row r="59" spans="2:24" s="27" customFormat="1" ht="15" customHeight="1">
      <c r="B59" s="117" t="s">
        <v>103</v>
      </c>
      <c r="C59" s="117"/>
      <c r="D59" s="117"/>
      <c r="E59" s="118" t="s">
        <v>104</v>
      </c>
      <c r="F59" s="118"/>
      <c r="G59" s="75" t="s">
        <v>40</v>
      </c>
      <c r="H59" s="113">
        <f>J59+S59</f>
        <v>474576</v>
      </c>
      <c r="I59" s="115"/>
      <c r="J59" s="76">
        <f>K59+N59+O59+P59+Q59+R59</f>
        <v>474576</v>
      </c>
      <c r="K59" s="76">
        <f>L59+M59</f>
        <v>131000</v>
      </c>
      <c r="L59" s="76">
        <v>41000</v>
      </c>
      <c r="M59" s="76">
        <v>90000</v>
      </c>
      <c r="N59" s="76">
        <v>343576</v>
      </c>
      <c r="O59" s="76">
        <v>0</v>
      </c>
      <c r="P59" s="76" t="s">
        <v>41</v>
      </c>
      <c r="Q59" s="76" t="s">
        <v>41</v>
      </c>
      <c r="R59" s="76" t="s">
        <v>41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114"/>
    </row>
    <row r="60" spans="2:24" s="27" customFormat="1" ht="18.75" customHeight="1">
      <c r="B60" s="117"/>
      <c r="C60" s="117"/>
      <c r="D60" s="117"/>
      <c r="E60" s="118"/>
      <c r="F60" s="118"/>
      <c r="G60" s="75" t="s">
        <v>42</v>
      </c>
      <c r="H60" s="113">
        <f>J60+S60</f>
        <v>0</v>
      </c>
      <c r="I60" s="115"/>
      <c r="J60" s="76">
        <f>K60+N60+O60+P60+Q60+R60</f>
        <v>0</v>
      </c>
      <c r="K60" s="76">
        <f>L60+M60</f>
        <v>0</v>
      </c>
      <c r="L60" s="76">
        <v>0</v>
      </c>
      <c r="M60" s="76">
        <v>0</v>
      </c>
      <c r="N60" s="76" t="s">
        <v>41</v>
      </c>
      <c r="O60" s="76">
        <v>0</v>
      </c>
      <c r="P60" s="76" t="s">
        <v>41</v>
      </c>
      <c r="Q60" s="76" t="s">
        <v>41</v>
      </c>
      <c r="R60" s="76" t="s">
        <v>41</v>
      </c>
      <c r="S60" s="76">
        <f>T60+V60+W60</f>
        <v>0</v>
      </c>
      <c r="T60" s="76">
        <v>0</v>
      </c>
      <c r="U60" s="76">
        <v>0</v>
      </c>
      <c r="V60" s="76" t="s">
        <v>41</v>
      </c>
      <c r="W60" s="76">
        <v>0</v>
      </c>
      <c r="X60" s="114"/>
    </row>
    <row r="61" spans="2:24" s="27" customFormat="1" ht="15.75" customHeight="1">
      <c r="B61" s="117"/>
      <c r="C61" s="117"/>
      <c r="D61" s="117"/>
      <c r="E61" s="118"/>
      <c r="F61" s="118"/>
      <c r="G61" s="75" t="s">
        <v>43</v>
      </c>
      <c r="H61" s="113">
        <f>J61+S61</f>
        <v>6000</v>
      </c>
      <c r="I61" s="115"/>
      <c r="J61" s="76">
        <f>K61+N61+O61+P61+Q61+R61</f>
        <v>6000</v>
      </c>
      <c r="K61" s="76">
        <f>L61+M61</f>
        <v>6000</v>
      </c>
      <c r="L61" s="76">
        <v>0</v>
      </c>
      <c r="M61" s="76">
        <v>6000</v>
      </c>
      <c r="N61" s="76">
        <v>0</v>
      </c>
      <c r="O61" s="76">
        <v>0</v>
      </c>
      <c r="P61" s="76" t="s">
        <v>41</v>
      </c>
      <c r="Q61" s="76" t="s">
        <v>41</v>
      </c>
      <c r="R61" s="76" t="s">
        <v>41</v>
      </c>
      <c r="S61" s="76">
        <f>T61+V61+W61</f>
        <v>0</v>
      </c>
      <c r="T61" s="76">
        <v>0</v>
      </c>
      <c r="U61" s="76">
        <v>0</v>
      </c>
      <c r="V61" s="76" t="s">
        <v>41</v>
      </c>
      <c r="W61" s="76">
        <v>0</v>
      </c>
      <c r="X61" s="114"/>
    </row>
    <row r="62" spans="2:23" s="27" customFormat="1" ht="15" customHeight="1">
      <c r="B62" s="117"/>
      <c r="C62" s="117"/>
      <c r="D62" s="117"/>
      <c r="E62" s="118"/>
      <c r="F62" s="118"/>
      <c r="G62" s="75" t="s">
        <v>44</v>
      </c>
      <c r="H62" s="113">
        <f>H59-H60+H61</f>
        <v>480576</v>
      </c>
      <c r="I62" s="115"/>
      <c r="J62" s="77">
        <f aca="true" t="shared" si="12" ref="J62:T62">J59-J60+J61</f>
        <v>480576</v>
      </c>
      <c r="K62" s="77">
        <f t="shared" si="12"/>
        <v>137000</v>
      </c>
      <c r="L62" s="76">
        <f t="shared" si="12"/>
        <v>41000</v>
      </c>
      <c r="M62" s="76">
        <f t="shared" si="12"/>
        <v>96000</v>
      </c>
      <c r="N62" s="76">
        <f t="shared" si="12"/>
        <v>343576</v>
      </c>
      <c r="O62" s="76">
        <f t="shared" si="12"/>
        <v>0</v>
      </c>
      <c r="P62" s="76">
        <f t="shared" si="12"/>
        <v>0</v>
      </c>
      <c r="Q62" s="76">
        <f t="shared" si="12"/>
        <v>0</v>
      </c>
      <c r="R62" s="76">
        <f t="shared" si="12"/>
        <v>0</v>
      </c>
      <c r="S62" s="77">
        <f t="shared" si="12"/>
        <v>0</v>
      </c>
      <c r="T62" s="76">
        <f t="shared" si="12"/>
        <v>0</v>
      </c>
      <c r="U62" s="76">
        <v>0</v>
      </c>
      <c r="V62" s="76">
        <v>0</v>
      </c>
      <c r="W62" s="76">
        <v>0</v>
      </c>
    </row>
    <row r="63" spans="2:23" s="27" customFormat="1" ht="14.25" customHeight="1">
      <c r="B63" s="102"/>
      <c r="C63" s="103"/>
      <c r="D63" s="108" t="s">
        <v>105</v>
      </c>
      <c r="E63" s="111" t="s">
        <v>80</v>
      </c>
      <c r="F63" s="111"/>
      <c r="G63" s="75" t="s">
        <v>40</v>
      </c>
      <c r="H63" s="112">
        <f>J63+S63</f>
        <v>131000</v>
      </c>
      <c r="I63" s="112"/>
      <c r="J63" s="78">
        <f>K63+N63+O63+P63+Q63+R63</f>
        <v>131000</v>
      </c>
      <c r="K63" s="78">
        <f>L63+M63</f>
        <v>131000</v>
      </c>
      <c r="L63" s="78">
        <v>41000</v>
      </c>
      <c r="M63" s="78">
        <v>90000</v>
      </c>
      <c r="N63" s="78" t="s">
        <v>41</v>
      </c>
      <c r="O63" s="78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</row>
    <row r="64" spans="2:23" s="27" customFormat="1" ht="14.25" customHeight="1">
      <c r="B64" s="104"/>
      <c r="C64" s="105"/>
      <c r="D64" s="109"/>
      <c r="E64" s="111"/>
      <c r="F64" s="111"/>
      <c r="G64" s="75" t="s">
        <v>42</v>
      </c>
      <c r="H64" s="113">
        <f>J64+S64</f>
        <v>0</v>
      </c>
      <c r="I64" s="113"/>
      <c r="J64" s="76">
        <f>K64</f>
        <v>0</v>
      </c>
      <c r="K64" s="76">
        <f>L64+M64</f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</row>
    <row r="65" spans="2:23" s="27" customFormat="1" ht="14.25" customHeight="1">
      <c r="B65" s="104"/>
      <c r="C65" s="105"/>
      <c r="D65" s="109"/>
      <c r="E65" s="111"/>
      <c r="F65" s="111"/>
      <c r="G65" s="75" t="s">
        <v>43</v>
      </c>
      <c r="H65" s="113">
        <f>J65+S65</f>
        <v>6000</v>
      </c>
      <c r="I65" s="113"/>
      <c r="J65" s="76">
        <f>K65+N65+O65+P65+Q65+R65</f>
        <v>6000</v>
      </c>
      <c r="K65" s="76">
        <f>L65+M65</f>
        <v>6000</v>
      </c>
      <c r="L65" s="76">
        <v>0</v>
      </c>
      <c r="M65" s="76">
        <v>6000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</row>
    <row r="66" spans="2:23" s="27" customFormat="1" ht="14.25" customHeight="1">
      <c r="B66" s="106"/>
      <c r="C66" s="107"/>
      <c r="D66" s="110"/>
      <c r="E66" s="111"/>
      <c r="F66" s="111"/>
      <c r="G66" s="75" t="s">
        <v>44</v>
      </c>
      <c r="H66" s="113">
        <f>H63-H64+H65</f>
        <v>137000</v>
      </c>
      <c r="I66" s="113"/>
      <c r="J66" s="76">
        <f aca="true" t="shared" si="13" ref="J66:O66">J63-J64+J65</f>
        <v>137000</v>
      </c>
      <c r="K66" s="76">
        <f t="shared" si="13"/>
        <v>137000</v>
      </c>
      <c r="L66" s="76">
        <f t="shared" si="13"/>
        <v>41000</v>
      </c>
      <c r="M66" s="76">
        <f t="shared" si="13"/>
        <v>96000</v>
      </c>
      <c r="N66" s="76">
        <f t="shared" si="13"/>
        <v>0</v>
      </c>
      <c r="O66" s="76">
        <f t="shared" si="13"/>
        <v>0</v>
      </c>
      <c r="P66" s="76">
        <v>0</v>
      </c>
      <c r="Q66" s="76">
        <v>0</v>
      </c>
      <c r="R66" s="76">
        <v>0</v>
      </c>
      <c r="S66" s="76">
        <f>S63-S64+S65</f>
        <v>0</v>
      </c>
      <c r="T66" s="76">
        <f>T63-T64+T65</f>
        <v>0</v>
      </c>
      <c r="U66" s="76">
        <v>0</v>
      </c>
      <c r="V66" s="76">
        <v>0</v>
      </c>
      <c r="W66" s="76">
        <v>0</v>
      </c>
    </row>
    <row r="67" spans="2:23" s="27" customFormat="1" ht="22.5" customHeight="1">
      <c r="B67" s="117" t="s">
        <v>45</v>
      </c>
      <c r="C67" s="117"/>
      <c r="D67" s="117"/>
      <c r="E67" s="117"/>
      <c r="F67" s="117"/>
      <c r="G67" s="67" t="s">
        <v>40</v>
      </c>
      <c r="H67" s="121">
        <f>J67+S67</f>
        <v>45813121.03</v>
      </c>
      <c r="I67" s="122"/>
      <c r="J67" s="69">
        <f>K67+N67+O67+P67+R67</f>
        <v>34856621.06</v>
      </c>
      <c r="K67" s="69">
        <f>L67+M67</f>
        <v>27949902.240000002</v>
      </c>
      <c r="L67" s="69">
        <v>16799661.18</v>
      </c>
      <c r="M67" s="69">
        <v>11150241.06</v>
      </c>
      <c r="N67" s="69">
        <v>1245071</v>
      </c>
      <c r="O67" s="69">
        <v>4165871</v>
      </c>
      <c r="P67" s="69">
        <v>262252.82</v>
      </c>
      <c r="Q67" s="69" t="s">
        <v>41</v>
      </c>
      <c r="R67" s="69">
        <v>1233524</v>
      </c>
      <c r="S67" s="69">
        <v>10956499.97</v>
      </c>
      <c r="T67" s="69">
        <v>9814294.97</v>
      </c>
      <c r="U67" s="69">
        <v>5176745.97</v>
      </c>
      <c r="V67" s="69">
        <v>0</v>
      </c>
      <c r="W67" s="69">
        <v>1142205</v>
      </c>
    </row>
    <row r="68" spans="2:23" s="27" customFormat="1" ht="20.25" customHeight="1">
      <c r="B68" s="117"/>
      <c r="C68" s="117"/>
      <c r="D68" s="117"/>
      <c r="E68" s="117"/>
      <c r="F68" s="117"/>
      <c r="G68" s="67" t="s">
        <v>42</v>
      </c>
      <c r="H68" s="123">
        <f>J68+S68</f>
        <v>37550</v>
      </c>
      <c r="I68" s="123"/>
      <c r="J68" s="69">
        <f>K68+N68+O68+P68+Q68+R68</f>
        <v>37550</v>
      </c>
      <c r="K68" s="69">
        <f>L68+M68</f>
        <v>37550</v>
      </c>
      <c r="L68" s="69">
        <v>0</v>
      </c>
      <c r="M68" s="69">
        <v>37550</v>
      </c>
      <c r="N68" s="69">
        <v>0</v>
      </c>
      <c r="O68" s="69">
        <f>O12</f>
        <v>0</v>
      </c>
      <c r="P68" s="69" t="s">
        <v>41</v>
      </c>
      <c r="Q68" s="69" t="s">
        <v>41</v>
      </c>
      <c r="R68" s="69" t="s">
        <v>41</v>
      </c>
      <c r="S68" s="69">
        <f>T68+V68+W68</f>
        <v>0</v>
      </c>
      <c r="T68" s="69">
        <v>0</v>
      </c>
      <c r="U68" s="69">
        <v>0</v>
      </c>
      <c r="V68" s="69" t="s">
        <v>41</v>
      </c>
      <c r="W68" s="66">
        <v>0</v>
      </c>
    </row>
    <row r="69" spans="2:23" s="27" customFormat="1" ht="17.25" customHeight="1">
      <c r="B69" s="117"/>
      <c r="C69" s="117"/>
      <c r="D69" s="117"/>
      <c r="E69" s="117"/>
      <c r="F69" s="117"/>
      <c r="G69" s="67" t="s">
        <v>43</v>
      </c>
      <c r="H69" s="123">
        <f>J69+S69</f>
        <v>43350</v>
      </c>
      <c r="I69" s="123"/>
      <c r="J69" s="69">
        <f>K69+O69</f>
        <v>43350</v>
      </c>
      <c r="K69" s="69">
        <f>L69+M69</f>
        <v>37550</v>
      </c>
      <c r="L69" s="69">
        <v>0</v>
      </c>
      <c r="M69" s="69">
        <v>37550</v>
      </c>
      <c r="N69" s="69" t="str">
        <f>N13</f>
        <v>0,00</v>
      </c>
      <c r="O69" s="69">
        <v>5800</v>
      </c>
      <c r="P69" s="69">
        <v>0</v>
      </c>
      <c r="Q69" s="69" t="s">
        <v>41</v>
      </c>
      <c r="R69" s="69">
        <v>0</v>
      </c>
      <c r="S69" s="69">
        <f>T69+V69+W69</f>
        <v>0</v>
      </c>
      <c r="T69" s="69">
        <v>0</v>
      </c>
      <c r="U69" s="69">
        <v>0</v>
      </c>
      <c r="V69" s="69" t="s">
        <v>41</v>
      </c>
      <c r="W69" s="66">
        <v>0</v>
      </c>
    </row>
    <row r="70" spans="2:23" s="28" customFormat="1" ht="23.25" customHeight="1">
      <c r="B70" s="117"/>
      <c r="C70" s="117"/>
      <c r="D70" s="117"/>
      <c r="E70" s="117"/>
      <c r="F70" s="117"/>
      <c r="G70" s="68" t="s">
        <v>44</v>
      </c>
      <c r="H70" s="123">
        <f>H67-H68+H69</f>
        <v>45818921.03</v>
      </c>
      <c r="I70" s="123"/>
      <c r="J70" s="69">
        <f>J67-J68+J69</f>
        <v>34862421.06</v>
      </c>
      <c r="K70" s="69">
        <f>K67-K68+K69</f>
        <v>27949902.240000002</v>
      </c>
      <c r="L70" s="69">
        <f aca="true" t="shared" si="14" ref="L70:W70">L67-L68+L69</f>
        <v>16799661.18</v>
      </c>
      <c r="M70" s="69">
        <f t="shared" si="14"/>
        <v>11150241.06</v>
      </c>
      <c r="N70" s="69">
        <f t="shared" si="14"/>
        <v>1245071</v>
      </c>
      <c r="O70" s="69">
        <f>O67-O68+O69</f>
        <v>4171671</v>
      </c>
      <c r="P70" s="69">
        <f t="shared" si="14"/>
        <v>262252.82</v>
      </c>
      <c r="Q70" s="69">
        <f t="shared" si="14"/>
        <v>0</v>
      </c>
      <c r="R70" s="69">
        <f t="shared" si="14"/>
        <v>1233524</v>
      </c>
      <c r="S70" s="69">
        <f>S67-S68+S69</f>
        <v>10956499.97</v>
      </c>
      <c r="T70" s="69">
        <f>T67-T68+T69</f>
        <v>9814294.97</v>
      </c>
      <c r="U70" s="69">
        <f t="shared" si="14"/>
        <v>5176745.97</v>
      </c>
      <c r="V70" s="69">
        <f t="shared" si="14"/>
        <v>0</v>
      </c>
      <c r="W70" s="69">
        <f t="shared" si="14"/>
        <v>1142205</v>
      </c>
    </row>
    <row r="71" spans="1:23" s="6" customFormat="1" ht="11.25" customHeight="1">
      <c r="A71" s="5"/>
      <c r="B71" s="7"/>
      <c r="C71" s="7"/>
      <c r="D71" s="7"/>
      <c r="E71" s="7"/>
      <c r="F71" s="7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6" customFormat="1" ht="132" customHeight="1">
      <c r="A72" s="5"/>
      <c r="B72" s="124" t="s">
        <v>115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</row>
    <row r="73" spans="20:22" ht="21.75" customHeight="1">
      <c r="T73" s="116" t="s">
        <v>4</v>
      </c>
      <c r="U73" s="116"/>
      <c r="V73" s="116"/>
    </row>
    <row r="74" spans="20:22" ht="11.25" customHeight="1">
      <c r="T74" s="8"/>
      <c r="U74" s="8"/>
      <c r="V74" s="9"/>
    </row>
    <row r="75" spans="17:22" ht="17.25" customHeight="1">
      <c r="Q75" s="26"/>
      <c r="T75" s="116" t="s">
        <v>5</v>
      </c>
      <c r="U75" s="116"/>
      <c r="V75" s="116"/>
    </row>
  </sheetData>
  <sheetProtection/>
  <mergeCells count="138">
    <mergeCell ref="H50:I50"/>
    <mergeCell ref="B51:C54"/>
    <mergeCell ref="D51:D54"/>
    <mergeCell ref="E51:F54"/>
    <mergeCell ref="H51:I51"/>
    <mergeCell ref="H52:I52"/>
    <mergeCell ref="H53:I53"/>
    <mergeCell ref="H54:I54"/>
    <mergeCell ref="H66:I66"/>
    <mergeCell ref="E43:F46"/>
    <mergeCell ref="H43:I43"/>
    <mergeCell ref="H44:I44"/>
    <mergeCell ref="H45:I45"/>
    <mergeCell ref="H46:I46"/>
    <mergeCell ref="E47:F50"/>
    <mergeCell ref="H47:I47"/>
    <mergeCell ref="H48:I48"/>
    <mergeCell ref="H49:I49"/>
    <mergeCell ref="X59:X61"/>
    <mergeCell ref="H60:I60"/>
    <mergeCell ref="H61:I61"/>
    <mergeCell ref="H62:I62"/>
    <mergeCell ref="B63:C66"/>
    <mergeCell ref="D63:D66"/>
    <mergeCell ref="E63:F66"/>
    <mergeCell ref="H63:I63"/>
    <mergeCell ref="H64:I64"/>
    <mergeCell ref="H65:I65"/>
    <mergeCell ref="H57:I57"/>
    <mergeCell ref="H58:I58"/>
    <mergeCell ref="B43:C46"/>
    <mergeCell ref="D43:D46"/>
    <mergeCell ref="B59:C62"/>
    <mergeCell ref="D59:D62"/>
    <mergeCell ref="E59:F62"/>
    <mergeCell ref="H59:I59"/>
    <mergeCell ref="B47:C50"/>
    <mergeCell ref="D47:D50"/>
    <mergeCell ref="H39:I39"/>
    <mergeCell ref="X39:X41"/>
    <mergeCell ref="H40:I40"/>
    <mergeCell ref="H41:I41"/>
    <mergeCell ref="H42:I42"/>
    <mergeCell ref="B55:C58"/>
    <mergeCell ref="D55:D58"/>
    <mergeCell ref="E55:F58"/>
    <mergeCell ref="H55:I55"/>
    <mergeCell ref="H56:I56"/>
    <mergeCell ref="L7:M8"/>
    <mergeCell ref="N7:N9"/>
    <mergeCell ref="A1:W1"/>
    <mergeCell ref="B2:W2"/>
    <mergeCell ref="A3:B3"/>
    <mergeCell ref="C3:W3"/>
    <mergeCell ref="E4:G9"/>
    <mergeCell ref="H4:I9"/>
    <mergeCell ref="K5:R6"/>
    <mergeCell ref="S5:S9"/>
    <mergeCell ref="T6:T9"/>
    <mergeCell ref="U6:U7"/>
    <mergeCell ref="V6:V9"/>
    <mergeCell ref="O7:O9"/>
    <mergeCell ref="P7:P9"/>
    <mergeCell ref="W6:W9"/>
    <mergeCell ref="Q7:Q9"/>
    <mergeCell ref="R7:R9"/>
    <mergeCell ref="U8:U9"/>
    <mergeCell ref="B10:C10"/>
    <mergeCell ref="E10:G10"/>
    <mergeCell ref="H10:I10"/>
    <mergeCell ref="B4:C9"/>
    <mergeCell ref="D4:D9"/>
    <mergeCell ref="J4:W4"/>
    <mergeCell ref="T5:W5"/>
    <mergeCell ref="J5:J9"/>
    <mergeCell ref="B11:C14"/>
    <mergeCell ref="D11:D14"/>
    <mergeCell ref="E11:F14"/>
    <mergeCell ref="H11:I11"/>
    <mergeCell ref="X11:X13"/>
    <mergeCell ref="H12:I12"/>
    <mergeCell ref="H13:I13"/>
    <mergeCell ref="H14:I14"/>
    <mergeCell ref="K7:K9"/>
    <mergeCell ref="D27:D30"/>
    <mergeCell ref="E27:F30"/>
    <mergeCell ref="H69:I69"/>
    <mergeCell ref="B15:C18"/>
    <mergeCell ref="H15:I15"/>
    <mergeCell ref="H16:I16"/>
    <mergeCell ref="H17:I17"/>
    <mergeCell ref="H18:I18"/>
    <mergeCell ref="D15:D18"/>
    <mergeCell ref="E15:F18"/>
    <mergeCell ref="H70:I70"/>
    <mergeCell ref="B72:W72"/>
    <mergeCell ref="H27:I27"/>
    <mergeCell ref="H28:I28"/>
    <mergeCell ref="H29:I29"/>
    <mergeCell ref="H30:I30"/>
    <mergeCell ref="B39:C42"/>
    <mergeCell ref="D39:D42"/>
    <mergeCell ref="E39:F42"/>
    <mergeCell ref="B27:C30"/>
    <mergeCell ref="T73:V73"/>
    <mergeCell ref="T75:V75"/>
    <mergeCell ref="B19:C22"/>
    <mergeCell ref="D19:D22"/>
    <mergeCell ref="E19:F22"/>
    <mergeCell ref="H19:I19"/>
    <mergeCell ref="H34:I34"/>
    <mergeCell ref="B67:F70"/>
    <mergeCell ref="H67:I67"/>
    <mergeCell ref="H68:I68"/>
    <mergeCell ref="B23:C26"/>
    <mergeCell ref="D23:D26"/>
    <mergeCell ref="E23:F26"/>
    <mergeCell ref="H31:I31"/>
    <mergeCell ref="B31:C34"/>
    <mergeCell ref="D31:D34"/>
    <mergeCell ref="E31:F34"/>
    <mergeCell ref="X19:X21"/>
    <mergeCell ref="H20:I20"/>
    <mergeCell ref="H21:I21"/>
    <mergeCell ref="H22:I22"/>
    <mergeCell ref="H32:I32"/>
    <mergeCell ref="H33:I33"/>
    <mergeCell ref="H23:I23"/>
    <mergeCell ref="H24:I24"/>
    <mergeCell ref="H25:I25"/>
    <mergeCell ref="H26:I26"/>
    <mergeCell ref="B35:C38"/>
    <mergeCell ref="D35:D38"/>
    <mergeCell ref="E35:F38"/>
    <mergeCell ref="H35:I35"/>
    <mergeCell ref="H36:I36"/>
    <mergeCell ref="H37:I37"/>
    <mergeCell ref="H38:I38"/>
  </mergeCells>
  <printOptions/>
  <pageMargins left="0.17" right="0.17" top="0.33" bottom="0.29" header="0.2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30" t="s">
        <v>87</v>
      </c>
      <c r="D1" s="130"/>
      <c r="E1" s="130"/>
      <c r="F1" s="130"/>
      <c r="G1" s="1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31" t="s">
        <v>88</v>
      </c>
      <c r="D2" s="131"/>
      <c r="E2" s="131"/>
      <c r="F2" s="131"/>
      <c r="G2" s="1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32" t="s">
        <v>65</v>
      </c>
      <c r="B3" s="132"/>
      <c r="C3" s="132"/>
      <c r="D3" s="132"/>
      <c r="E3" s="132"/>
      <c r="F3" s="132"/>
      <c r="G3" s="132"/>
    </row>
    <row r="4" ht="7.5" customHeight="1">
      <c r="G4" s="31"/>
    </row>
    <row r="5" spans="1:7" s="33" customFormat="1" ht="15" customHeight="1">
      <c r="A5" s="133" t="s">
        <v>0</v>
      </c>
      <c r="B5" s="134" t="s">
        <v>3</v>
      </c>
      <c r="C5" s="134" t="s">
        <v>66</v>
      </c>
      <c r="D5" s="136" t="s">
        <v>67</v>
      </c>
      <c r="E5" s="136" t="s">
        <v>68</v>
      </c>
      <c r="F5" s="136" t="s">
        <v>10</v>
      </c>
      <c r="G5" s="136"/>
    </row>
    <row r="6" spans="1:7" s="33" customFormat="1" ht="36" customHeight="1">
      <c r="A6" s="133"/>
      <c r="B6" s="135"/>
      <c r="C6" s="135"/>
      <c r="D6" s="133"/>
      <c r="E6" s="136"/>
      <c r="F6" s="32" t="s">
        <v>69</v>
      </c>
      <c r="G6" s="32" t="s">
        <v>70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70" t="s">
        <v>81</v>
      </c>
      <c r="B8" s="36"/>
      <c r="C8" s="37" t="s">
        <v>82</v>
      </c>
      <c r="D8" s="38">
        <f>D9</f>
        <v>46164.24</v>
      </c>
      <c r="E8" s="38">
        <f>E9</f>
        <v>46164.24</v>
      </c>
      <c r="F8" s="38">
        <f>F9</f>
        <v>46164.24</v>
      </c>
      <c r="G8" s="39">
        <v>0</v>
      </c>
    </row>
    <row r="9" spans="1:7" s="35" customFormat="1" ht="15" customHeight="1">
      <c r="A9" s="71"/>
      <c r="B9" s="71" t="s">
        <v>83</v>
      </c>
      <c r="C9" s="72" t="s">
        <v>80</v>
      </c>
      <c r="D9" s="43">
        <v>46164.24</v>
      </c>
      <c r="E9" s="43">
        <v>46164.24</v>
      </c>
      <c r="F9" s="43">
        <v>46164.24</v>
      </c>
      <c r="G9" s="73"/>
    </row>
    <row r="10" spans="1:7" s="40" customFormat="1" ht="18" customHeight="1">
      <c r="A10" s="36">
        <v>750</v>
      </c>
      <c r="B10" s="36"/>
      <c r="C10" s="37" t="s">
        <v>71</v>
      </c>
      <c r="D10" s="38">
        <f>D11</f>
        <v>79083</v>
      </c>
      <c r="E10" s="38">
        <f>E11</f>
        <v>79083</v>
      </c>
      <c r="F10" s="38">
        <f>F11</f>
        <v>79083</v>
      </c>
      <c r="G10" s="39">
        <v>0</v>
      </c>
    </row>
    <row r="11" spans="1:7" ht="17.25" customHeight="1">
      <c r="A11" s="41"/>
      <c r="B11" s="41">
        <v>75011</v>
      </c>
      <c r="C11" s="42" t="s">
        <v>72</v>
      </c>
      <c r="D11" s="43">
        <v>79083</v>
      </c>
      <c r="E11" s="43">
        <v>79083</v>
      </c>
      <c r="F11" s="43">
        <f>E11</f>
        <v>79083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73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74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75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76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2817500</v>
      </c>
      <c r="E16" s="38">
        <f>E17+E18+E19+E20</f>
        <v>2817500</v>
      </c>
      <c r="F16" s="38">
        <f>F17+F18+F19+F20</f>
        <v>2817500</v>
      </c>
      <c r="G16" s="50">
        <v>0</v>
      </c>
    </row>
    <row r="17" spans="1:7" ht="42" customHeight="1">
      <c r="A17" s="41"/>
      <c r="B17" s="41">
        <v>85212</v>
      </c>
      <c r="C17" s="42" t="s">
        <v>77</v>
      </c>
      <c r="D17" s="43">
        <v>2654000</v>
      </c>
      <c r="E17" s="43">
        <v>2654000</v>
      </c>
      <c r="F17" s="43">
        <v>2654000</v>
      </c>
      <c r="G17" s="44">
        <v>0</v>
      </c>
    </row>
    <row r="18" spans="1:7" ht="30.75" customHeight="1">
      <c r="A18" s="41"/>
      <c r="B18" s="41">
        <v>85213</v>
      </c>
      <c r="C18" s="42" t="s">
        <v>78</v>
      </c>
      <c r="D18" s="43">
        <v>12300</v>
      </c>
      <c r="E18" s="43">
        <v>12300</v>
      </c>
      <c r="F18" s="43">
        <v>12300</v>
      </c>
      <c r="G18" s="44">
        <v>0</v>
      </c>
    </row>
    <row r="19" spans="1:7" ht="20.25" customHeight="1">
      <c r="A19" s="41"/>
      <c r="B19" s="41">
        <v>85228</v>
      </c>
      <c r="C19" s="42" t="s">
        <v>79</v>
      </c>
      <c r="D19" s="51">
        <v>105000</v>
      </c>
      <c r="E19" s="51">
        <v>105000</v>
      </c>
      <c r="F19" s="51">
        <v>105000</v>
      </c>
      <c r="G19" s="52">
        <v>0</v>
      </c>
    </row>
    <row r="20" spans="1:7" ht="20.25" customHeight="1">
      <c r="A20" s="41"/>
      <c r="B20" s="41">
        <v>85295</v>
      </c>
      <c r="C20" s="42" t="s">
        <v>80</v>
      </c>
      <c r="D20" s="53">
        <v>46200</v>
      </c>
      <c r="E20" s="53">
        <v>46200</v>
      </c>
      <c r="F20" s="53">
        <v>46200</v>
      </c>
      <c r="G20" s="52">
        <v>0</v>
      </c>
    </row>
    <row r="21" spans="1:7" s="56" customFormat="1" ht="21.75" customHeight="1">
      <c r="A21" s="137" t="s">
        <v>49</v>
      </c>
      <c r="B21" s="137"/>
      <c r="C21" s="137"/>
      <c r="D21" s="54">
        <f>D16+D14+D12+D10+D8</f>
        <v>2944979.24</v>
      </c>
      <c r="E21" s="54">
        <f>E16+E14+E12+E10+E8</f>
        <v>2944979.24</v>
      </c>
      <c r="F21" s="54">
        <f>F16+F14+F12+F10+F8</f>
        <v>2944979.24</v>
      </c>
      <c r="G21" s="55">
        <v>0</v>
      </c>
    </row>
    <row r="22" ht="25.5" customHeight="1"/>
    <row r="23" spans="1:7" ht="15" customHeight="1">
      <c r="A23" s="57"/>
      <c r="E23" s="138" t="s">
        <v>4</v>
      </c>
      <c r="F23" s="138"/>
      <c r="G23" s="138"/>
    </row>
    <row r="25" spans="5:7" ht="17.25" customHeight="1">
      <c r="E25" s="138" t="s">
        <v>5</v>
      </c>
      <c r="F25" s="138"/>
      <c r="G25" s="138"/>
    </row>
  </sheetData>
  <sheetProtection/>
  <mergeCells count="12">
    <mergeCell ref="A21:C21"/>
    <mergeCell ref="E25:G25"/>
    <mergeCell ref="E23:G23"/>
    <mergeCell ref="C1:G1"/>
    <mergeCell ref="C2:G2"/>
    <mergeCell ref="A3:G3"/>
    <mergeCell ref="A5:A6"/>
    <mergeCell ref="B5:B6"/>
    <mergeCell ref="C5:C6"/>
    <mergeCell ref="D5:D6"/>
    <mergeCell ref="E5:E6"/>
    <mergeCell ref="F5:G5"/>
  </mergeCells>
  <printOptions/>
  <pageMargins left="0.21" right="0.22" top="0.7480314960629921" bottom="0.4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2012-10-04T07:49:22Z</cp:lastPrinted>
  <dcterms:created xsi:type="dcterms:W3CDTF">2009-10-15T10:17:39Z</dcterms:created>
  <dcterms:modified xsi:type="dcterms:W3CDTF">2012-10-04T09:22:42Z</dcterms:modified>
  <cp:category/>
  <cp:version/>
  <cp:contentType/>
  <cp:contentStatus/>
</cp:coreProperties>
</file>