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1"/>
  </bookViews>
  <sheets>
    <sheet name="zal nr 1" sheetId="1" r:id="rId1"/>
    <sheet name="zal nr 2" sheetId="2" r:id="rId2"/>
    <sheet name="zal nr 3" sheetId="3" r:id="rId3"/>
  </sheets>
  <definedNames>
    <definedName name="_xlnm.Print_Area" localSheetId="0">'zal nr 1'!$A$1:$L$20</definedName>
    <definedName name="_xlnm.Print_Area" localSheetId="1">'zal nr 2'!$A$1:$W$84</definedName>
  </definedNames>
  <calcPr fullCalcOnLoad="1"/>
</workbook>
</file>

<file path=xl/sharedStrings.xml><?xml version="1.0" encoding="utf-8"?>
<sst xmlns="http://schemas.openxmlformats.org/spreadsheetml/2006/main" count="338" uniqueCount="122">
  <si>
    <t>Dział</t>
  </si>
  <si>
    <t>Ogółem</t>
  </si>
  <si>
    <t>bieżące</t>
  </si>
  <si>
    <t>dotacje</t>
  </si>
  <si>
    <t>środki europejskie i inne środki pochodzące ze źródeł zagranicznych, niepodlegające zwrotowi</t>
  </si>
  <si>
    <t>majątkowe</t>
  </si>
  <si>
    <t>w tym:</t>
  </si>
  <si>
    <t>Dochody ogółem</t>
  </si>
  <si>
    <t>z tego :</t>
  </si>
  <si>
    <t>Przed zmianą</t>
  </si>
  <si>
    <t>Po zmianie</t>
  </si>
  <si>
    <t>Źródło dochodów</t>
  </si>
  <si>
    <t>Uzasadnienie:</t>
  </si>
  <si>
    <t>Rozdział</t>
  </si>
  <si>
    <t>Zwiększenie</t>
  </si>
  <si>
    <t>Wójt Gminy</t>
  </si>
  <si>
    <t>Maciej Śliwerski</t>
  </si>
  <si>
    <t>Zmniejszenie</t>
  </si>
  <si>
    <t>zmieniającego Uchwałę Budżetową   Nr II / 18 /2010  na rok 2011</t>
  </si>
  <si>
    <t>Planowane dochody w 2011 roku</t>
  </si>
  <si>
    <t xml:space="preserve">DOCHODY </t>
  </si>
  <si>
    <t>Wydatki</t>
  </si>
  <si>
    <t>Plan</t>
  </si>
  <si>
    <t>Z tego</t>
  </si>
  <si>
    <t>Wydatki 
bieżące</t>
  </si>
  <si>
    <t>z tego: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</si>
  <si>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</si>
  <si>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</si>
  <si>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</si>
  <si>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</si>
  <si>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</si>
  <si>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</si>
  <si>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</si>
  <si>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</si>
  <si>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</si>
  <si>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</si>
  <si>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</si>
  <si>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</si>
  <si>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</si>
  <si>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</si>
  <si>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</si>
  <si>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</si>
  <si>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</si>
  <si>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</si>
  <si>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</si>
  <si>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</si>
  <si>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</si>
  <si>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</si>
  <si>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</si>
  <si>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</si>
  <si>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</si>
  <si>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</si>
  <si>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</si>
  <si>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</si>
  <si>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</si>
  <si>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przed zmianą</t>
  </si>
  <si>
    <t>0,00</t>
  </si>
  <si>
    <t>zmniejszenie</t>
  </si>
  <si>
    <t>zwiększenie</t>
  </si>
  <si>
    <t>po zmianach</t>
  </si>
  <si>
    <t>Wydatki razem:</t>
  </si>
  <si>
    <t>500 000,00</t>
  </si>
  <si>
    <t>Uzasadnienie</t>
  </si>
  <si>
    <t>Dotacje celowe otrzymane z budżetu państwa na realizację własnych  zadań bieżących gmin</t>
  </si>
  <si>
    <t>010</t>
  </si>
  <si>
    <t>Rolnictwo i łowiectwo</t>
  </si>
  <si>
    <t>Pomoc społeczna</t>
  </si>
  <si>
    <t>01095</t>
  </si>
  <si>
    <t>Pozostała działalność</t>
  </si>
  <si>
    <t>Nazwa zadania</t>
  </si>
  <si>
    <t>Dotacje
ogółem</t>
  </si>
  <si>
    <t xml:space="preserve">Wydatki
ogółem
</t>
  </si>
  <si>
    <t>wydatki bieżące</t>
  </si>
  <si>
    <t>wydatki majątkowe</t>
  </si>
  <si>
    <t>Administracja publiczna</t>
  </si>
  <si>
    <t>Urzędy wojewódzkie</t>
  </si>
  <si>
    <t>Spis powszechny i inne</t>
  </si>
  <si>
    <t>Urzędy naczelnych organów władzy państwowej, kontroli i ochrony prawa oraz sądownictwa</t>
  </si>
  <si>
    <t xml:space="preserve">Urzędy naczelnych organów władzy państwowej, kontroli i ochrony prawa </t>
  </si>
  <si>
    <t>Bezpieczeństwo publiczne i ochrona przeciwpożarowa</t>
  </si>
  <si>
    <t>Obrona cywilna</t>
  </si>
  <si>
    <t>Świadczenia rodzinne, z świadczenie z funduszu  alimentacyjnego oraz składki na ubezpieczenia emerytalne i rentowe z ubezpieczenia społecznego</t>
  </si>
  <si>
    <t>Składki na ubezpieczenia zdrowotne opłacane za osoby pobierające niektóre świadczenia z pomocy społecznej</t>
  </si>
  <si>
    <t>Usługi opiekuńcze i specjalistyczne usługi opiekuńcze</t>
  </si>
  <si>
    <t>Dochody i wydatki związane z realizacją zadań z zakresu administracji rządowej i innych zleconych odrębnymi ustawami 
w 2011r</t>
  </si>
  <si>
    <t>750</t>
  </si>
  <si>
    <t>Zał  Nr 1 do Zarządzenia  Nr   58 /2011  Wójta Gminy Jaktorów z dnia  12 września 2011r</t>
  </si>
  <si>
    <t>z dnia  12 września 2011r  zmieniającego uchwałę budżetową na rok 2011</t>
  </si>
  <si>
    <t>Zał nr 3 do Zarządzenia Nr 58 /2011 Wójta Gminy Jaktorów</t>
  </si>
  <si>
    <t>Dotacje celowe otrzymane z budżetu państwa na realizację zadań bieżących z zakresu administracji rządowej oraz innych zadań zleconych gminie (związkom gmin) ustawami</t>
  </si>
  <si>
    <r>
      <t xml:space="preserve">    Zwiększa się  dochody Gminy  o kwotę 24.169 zł , z tego w </t>
    </r>
    <r>
      <rPr>
        <u val="single"/>
        <sz val="10"/>
        <rFont val="Arial"/>
        <family val="0"/>
      </rPr>
      <t>dziale 751 - Urzędy naczelnych organów władzy państwowej, kontroli i ochrony prawa oraz sądownictwa</t>
    </r>
    <r>
      <rPr>
        <sz val="10"/>
        <rFont val="Arial"/>
        <family val="0"/>
      </rPr>
      <t xml:space="preserve"> o kwotę 9.169 zł  w związku ze zwiększeniem  dotacji celowej na zadania zlecone z zakresu administracji rządowej -  na sfinansowanie wydatków kancelaryjnych, obsługi komisji wyborczych i innych wydatków związanych z przygotowaniem i przeprowadzeniem wyborów  (pismo nr DWW -3101-40/11 z Krajowego Biura Wyborczego w Warszawie),  oraz  w dziale 852</t>
    </r>
    <r>
      <rPr>
        <u val="single"/>
        <sz val="10"/>
        <rFont val="Arial"/>
        <family val="0"/>
      </rPr>
      <t xml:space="preserve"> - Pomoc społeczna</t>
    </r>
    <r>
      <rPr>
        <sz val="10"/>
        <rFont val="Arial"/>
        <family val="0"/>
      </rPr>
      <t xml:space="preserve"> o kwotę 15.000 zł w związku  z  przyznaniem dotacji na dofinansowanie realizacji programu wieloletniego "Pomoc państwa w zakresie dozywiana" (pismo nr  FIN-I.3111.70.2011.852  Mazowieckiego Urzędu Wojewódzkiego w Warszawie - Wydział Finansów). 
</t>
    </r>
  </si>
  <si>
    <t>Wybory do sejmu i senatu</t>
  </si>
  <si>
    <t>Treść</t>
  </si>
  <si>
    <t>754</t>
  </si>
  <si>
    <t>75412</t>
  </si>
  <si>
    <t>Ochotnicze straże pożarne</t>
  </si>
  <si>
    <t xml:space="preserve">W planie wydatków   Gminy  wprowadza się następujące zmiany: 
 </t>
  </si>
  <si>
    <t>Zał nr 2 do Zarządzenia Nr  58/2011 Rady Gminy Jaktorów</t>
  </si>
  <si>
    <t>75023</t>
  </si>
  <si>
    <t>Zarządzanie kryzysowe</t>
  </si>
  <si>
    <t>Urzędy gmin</t>
  </si>
  <si>
    <t>751</t>
  </si>
  <si>
    <t>75108</t>
  </si>
  <si>
    <t>Wybory do Sejmu i Senatu</t>
  </si>
  <si>
    <t>758</t>
  </si>
  <si>
    <t>Różne rozliczenia</t>
  </si>
  <si>
    <t>75818</t>
  </si>
  <si>
    <t>Rezerwy ogólne i celowe</t>
  </si>
  <si>
    <t>852</t>
  </si>
  <si>
    <t>85202</t>
  </si>
  <si>
    <t>85212</t>
  </si>
  <si>
    <t>85213</t>
  </si>
  <si>
    <t>85219</t>
  </si>
  <si>
    <t>85228</t>
  </si>
  <si>
    <t>85295</t>
  </si>
  <si>
    <t>Domy pomocy społecznej</t>
  </si>
  <si>
    <t>Ośrodki pomocy społecznej</t>
  </si>
  <si>
    <t>75421</t>
  </si>
  <si>
    <t>Świadczenia rodzinne, świadczenie z funduszu alimentac. oraz składki
na ubezpiecz emerytalne i rentowe z ubezpieczenia społecznego</t>
  </si>
  <si>
    <t xml:space="preserve">Składki na ubezpieczenie zdrowotne opłacane za osoby pobierające niektóre
świadczenia z pomocy społecznej, niektóre świadczenia rodzinne </t>
  </si>
  <si>
    <r>
      <t>1)</t>
    </r>
    <r>
      <rPr>
        <u val="single"/>
        <sz val="10"/>
        <rFont val="Arial CE"/>
        <family val="0"/>
      </rPr>
      <t xml:space="preserve"> dział  750 - Administracja publiczna </t>
    </r>
    <r>
      <rPr>
        <sz val="10"/>
        <rFont val="Arial CE"/>
        <family val="0"/>
      </rPr>
      <t xml:space="preserve">- w drodze przeniesienia wydatków zabezpiecza się środki w kwocie 10.679 zł na wypłatę nagrody jubileuszowej oraz wynagrodzenia bezosobowe (zastępstwa)
2) </t>
    </r>
    <r>
      <rPr>
        <u val="single"/>
        <sz val="10"/>
        <rFont val="Arial CE"/>
        <family val="0"/>
      </rPr>
      <t xml:space="preserve">dział 751 - Urzędy naczelnych organów władzy państwowej, kontroli i ochrony prawa oraz sądownictwa </t>
    </r>
    <r>
      <rPr>
        <sz val="10"/>
        <rFont val="Arial CE"/>
        <family val="0"/>
      </rPr>
      <t xml:space="preserve">- zwiększa się wydatki bieżące o 9.169 zł w związku z otrzymaniem dotacji celowej na przygotowanie i przeprowadzenie wyborów (zgodnie z pismem  nr nr DWW -3101-40/11 z Krajowego Biura Wyborczego w Warszawie).
3) </t>
    </r>
    <r>
      <rPr>
        <u val="single"/>
        <sz val="10"/>
        <rFont val="Arial CE"/>
        <family val="0"/>
      </rPr>
      <t xml:space="preserve">dział 754 - Bezpieczeństwo publiczne i ochrona przeciwpożarowa </t>
    </r>
    <r>
      <rPr>
        <sz val="10"/>
        <color indexed="46"/>
        <rFont val="Arial CE"/>
        <family val="0"/>
      </rPr>
      <t xml:space="preserve"> </t>
    </r>
    <r>
      <rPr>
        <sz val="10"/>
        <rFont val="Arial CE"/>
        <family val="0"/>
      </rPr>
      <t>-  zwiększa się wydatki o kwotę 9.400 zł (przeniesienie z działu 758 - Różne rozliczenia) z przeznaczeniem na sfinansowanie wydatków związanych z usuwaniem skutków podtopienia występującego na terenie naszej gminy w związku z nadmiernymi opadami. Kwotę powyższą przenosi się z rezerwy utworzonej w budżecie zgodnie z ustawą o zarządzaniu kryzysowym. Przeniesiono również kwotę 6.500 zł na zakup paliwa oraz wyposażenia dla OSP.</t>
    </r>
    <r>
      <rPr>
        <sz val="10"/>
        <color indexed="46"/>
        <rFont val="Arial CE"/>
        <family val="0"/>
      </rPr>
      <t xml:space="preserve">
</t>
    </r>
    <r>
      <rPr>
        <sz val="10"/>
        <rFont val="Arial CE"/>
        <family val="0"/>
      </rPr>
      <t xml:space="preserve">4) </t>
    </r>
    <r>
      <rPr>
        <u val="single"/>
        <sz val="10"/>
        <rFont val="Arial CE"/>
        <family val="0"/>
      </rPr>
      <t>dział 852 - Pomoc społeczna</t>
    </r>
    <r>
      <rPr>
        <sz val="10"/>
        <rFont val="Arial CE"/>
        <family val="0"/>
      </rPr>
      <t xml:space="preserve"> - zwieksza się plan wydatków o kwotę 15.000 zł w związku z otrzymaniem dotacji  na dofinansowanie realizacji programu wieloletniego "Pomoc państwa w 
 zakresie dożywiana" - zgodnie z pismem nr  FIN-I.3111.70.2011.852  MUW w Warszawie. 
Ponadto dokonano przeniesienia środków finansowych na pokrycie bieżących wydatków rzeczowych oraz opłat bankowych. </t>
    </r>
  </si>
  <si>
    <t>z dnia  12 września 2011r  zmieniającej uchwałę budżetową na rok 2011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</si>
</sst>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65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2"/>
    </font>
    <font>
      <b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i/>
      <sz val="9"/>
      <name val="Arial CE"/>
      <family val="0"/>
    </font>
    <font>
      <b/>
      <i/>
      <sz val="10"/>
      <name val="Arial"/>
      <family val="2"/>
    </font>
    <font>
      <b/>
      <i/>
      <sz val="11"/>
      <name val="Arial CE"/>
      <family val="0"/>
    </font>
    <font>
      <b/>
      <sz val="11"/>
      <name val="Arial"/>
      <family val="2"/>
    </font>
    <font>
      <sz val="7"/>
      <name val="Arial"/>
      <family val="0"/>
    </font>
    <font>
      <sz val="8"/>
      <name val="Arial"/>
      <family val="0"/>
    </font>
    <font>
      <b/>
      <sz val="12"/>
      <name val="Arial CE"/>
      <family val="2"/>
    </font>
    <font>
      <sz val="8"/>
      <name val="Arial CE"/>
      <family val="2"/>
    </font>
    <font>
      <b/>
      <i/>
      <sz val="11"/>
      <name val="Arial"/>
      <family val="0"/>
    </font>
    <font>
      <sz val="11"/>
      <name val="Arial"/>
      <family val="0"/>
    </font>
    <font>
      <i/>
      <sz val="10"/>
      <name val="Arial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i/>
      <sz val="9"/>
      <color indexed="10"/>
      <name val="Arial CE"/>
      <family val="0"/>
    </font>
    <font>
      <i/>
      <sz val="9"/>
      <color indexed="10"/>
      <name val="Arial CE"/>
      <family val="0"/>
    </font>
    <font>
      <sz val="9"/>
      <color indexed="10"/>
      <name val="Arial CE"/>
      <family val="0"/>
    </font>
    <font>
      <u val="single"/>
      <sz val="10"/>
      <name val="Arial"/>
      <family val="0"/>
    </font>
    <font>
      <u val="single"/>
      <sz val="10"/>
      <name val="Arial CE"/>
      <family val="0"/>
    </font>
    <font>
      <sz val="10"/>
      <color indexed="4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59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4" fontId="13" fillId="0" borderId="14" xfId="0" applyNumberFormat="1" applyFont="1" applyBorder="1" applyAlignment="1">
      <alignment vertical="center"/>
    </xf>
    <xf numFmtId="4" fontId="13" fillId="0" borderId="13" xfId="0" applyNumberFormat="1" applyFont="1" applyBorder="1" applyAlignment="1">
      <alignment vertical="center"/>
    </xf>
    <xf numFmtId="0" fontId="0" fillId="0" borderId="0" xfId="0" applyAlignment="1">
      <alignment vertical="top" wrapText="1"/>
    </xf>
    <xf numFmtId="0" fontId="0" fillId="0" borderId="0" xfId="52" applyFont="1" applyFill="1" applyAlignment="1">
      <alignment horizontal="center"/>
      <protection/>
    </xf>
    <xf numFmtId="4" fontId="0" fillId="0" borderId="14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49" fontId="1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3" xfId="0" applyNumberFormat="1" applyFont="1" applyFill="1" applyBorder="1" applyAlignment="1" applyProtection="1">
      <alignment horizontal="center"/>
      <protection locked="0"/>
    </xf>
    <xf numFmtId="49" fontId="16" fillId="0" borderId="13" xfId="0" applyNumberFormat="1" applyFont="1" applyFill="1" applyBorder="1" applyAlignment="1" applyProtection="1">
      <alignment horizontal="left" vertical="center" wrapText="1"/>
      <protection locked="0"/>
    </xf>
    <xf numFmtId="4" fontId="16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16" fillId="0" borderId="13" xfId="0" applyNumberFormat="1" applyFont="1" applyFill="1" applyBorder="1" applyAlignment="1" applyProtection="1">
      <alignment vertical="center" wrapText="1"/>
      <protection locked="0"/>
    </xf>
    <xf numFmtId="4" fontId="10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3" xfId="0" applyFont="1" applyFill="1" applyBorder="1" applyAlignment="1">
      <alignment vertical="top" wrapText="1"/>
    </xf>
    <xf numFmtId="49" fontId="14" fillId="0" borderId="13" xfId="0" applyNumberFormat="1" applyFont="1" applyBorder="1" applyAlignment="1">
      <alignment horizontal="center"/>
    </xf>
    <xf numFmtId="0" fontId="14" fillId="0" borderId="13" xfId="0" applyFont="1" applyBorder="1" applyAlignment="1">
      <alignment/>
    </xf>
    <xf numFmtId="0" fontId="8" fillId="0" borderId="13" xfId="0" applyFont="1" applyBorder="1" applyAlignment="1">
      <alignment vertical="top" wrapText="1"/>
    </xf>
    <xf numFmtId="0" fontId="19" fillId="0" borderId="0" xfId="0" applyFont="1" applyAlignment="1">
      <alignment horizontal="right" vertical="center"/>
    </xf>
    <xf numFmtId="0" fontId="4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0" fillId="0" borderId="13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21" fillId="0" borderId="13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21" fillId="0" borderId="13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14" fillId="0" borderId="13" xfId="0" applyFont="1" applyFill="1" applyBorder="1" applyAlignment="1">
      <alignment vertical="top" wrapText="1"/>
    </xf>
    <xf numFmtId="0" fontId="14" fillId="0" borderId="13" xfId="0" applyFont="1" applyBorder="1" applyAlignment="1">
      <alignment horizontal="center"/>
    </xf>
    <xf numFmtId="0" fontId="14" fillId="0" borderId="13" xfId="0" applyFont="1" applyFill="1" applyBorder="1" applyAlignment="1">
      <alignment vertical="center" wrapText="1"/>
    </xf>
    <xf numFmtId="0" fontId="8" fillId="0" borderId="13" xfId="0" applyFont="1" applyBorder="1" applyAlignment="1">
      <alignment horizontal="center"/>
    </xf>
    <xf numFmtId="0" fontId="8" fillId="0" borderId="13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vertical="center"/>
    </xf>
    <xf numFmtId="0" fontId="11" fillId="0" borderId="0" xfId="0" applyNumberFormat="1" applyFont="1" applyFill="1" applyBorder="1" applyAlignment="1" applyProtection="1">
      <alignment/>
      <protection locked="0"/>
    </xf>
    <xf numFmtId="49" fontId="11" fillId="0" borderId="0" xfId="0" applyNumberFormat="1" applyFont="1" applyFill="1" applyBorder="1" applyAlignment="1" applyProtection="1">
      <alignment vertical="center" wrapText="1"/>
      <protection locked="0"/>
    </xf>
    <xf numFmtId="4" fontId="8" fillId="0" borderId="13" xfId="0" applyNumberFormat="1" applyFont="1" applyBorder="1" applyAlignment="1">
      <alignment/>
    </xf>
    <xf numFmtId="4" fontId="14" fillId="0" borderId="10" xfId="0" applyNumberFormat="1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4" fillId="0" borderId="13" xfId="0" applyFont="1" applyBorder="1" applyAlignment="1">
      <alignment horizontal="right" vertical="center"/>
    </xf>
    <xf numFmtId="0" fontId="24" fillId="0" borderId="13" xfId="0" applyFont="1" applyBorder="1" applyAlignment="1">
      <alignment horizontal="center" vertical="center"/>
    </xf>
    <xf numFmtId="4" fontId="24" fillId="0" borderId="13" xfId="0" applyNumberFormat="1" applyFont="1" applyBorder="1" applyAlignment="1">
      <alignment horizontal="center" vertical="center"/>
    </xf>
    <xf numFmtId="4" fontId="13" fillId="0" borderId="13" xfId="0" applyNumberFormat="1" applyFont="1" applyBorder="1" applyAlignment="1">
      <alignment vertical="center"/>
    </xf>
    <xf numFmtId="4" fontId="24" fillId="0" borderId="13" xfId="0" applyNumberFormat="1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4" fontId="14" fillId="0" borderId="13" xfId="0" applyNumberFormat="1" applyFont="1" applyFill="1" applyBorder="1" applyAlignment="1">
      <alignment/>
    </xf>
    <xf numFmtId="0" fontId="13" fillId="0" borderId="13" xfId="0" applyFont="1" applyFill="1" applyBorder="1" applyAlignment="1">
      <alignment vertical="center"/>
    </xf>
    <xf numFmtId="4" fontId="8" fillId="0" borderId="13" xfId="0" applyNumberFormat="1" applyFont="1" applyFill="1" applyBorder="1" applyAlignment="1">
      <alignment/>
    </xf>
    <xf numFmtId="0" fontId="21" fillId="0" borderId="13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4" fontId="20" fillId="0" borderId="13" xfId="0" applyNumberFormat="1" applyFont="1" applyFill="1" applyBorder="1" applyAlignment="1">
      <alignment vertical="center"/>
    </xf>
    <xf numFmtId="4" fontId="21" fillId="0" borderId="13" xfId="0" applyNumberFormat="1" applyFont="1" applyFill="1" applyBorder="1" applyAlignment="1">
      <alignment vertical="center"/>
    </xf>
    <xf numFmtId="49" fontId="16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left" vertical="center" wrapText="1"/>
      <protection locked="0"/>
    </xf>
    <xf numFmtId="4" fontId="0" fillId="0" borderId="0" xfId="0" applyNumberFormat="1" applyFont="1" applyFill="1" applyBorder="1" applyAlignment="1" applyProtection="1">
      <alignment horizontal="left"/>
      <protection locked="0"/>
    </xf>
    <xf numFmtId="4" fontId="10" fillId="33" borderId="13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0" fillId="0" borderId="0" xfId="0" applyFont="1" applyAlignment="1">
      <alignment horizontal="left" vertical="top" wrapText="1"/>
    </xf>
    <xf numFmtId="0" fontId="4" fillId="0" borderId="13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52" applyFont="1" applyFill="1" applyAlignment="1">
      <alignment horizontal="center"/>
      <protection/>
    </xf>
    <xf numFmtId="4" fontId="16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1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49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left" vertical="center" wrapText="1"/>
      <protection locked="0"/>
    </xf>
    <xf numFmtId="4" fontId="10" fillId="33" borderId="13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3" xfId="0" applyFill="1" applyBorder="1" applyAlignment="1">
      <alignment/>
    </xf>
    <xf numFmtId="0" fontId="17" fillId="0" borderId="0" xfId="0" applyNumberFormat="1" applyFont="1" applyFill="1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49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9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6.8515625" style="0" customWidth="1"/>
    <col min="2" max="2" width="39.28125" style="0" customWidth="1"/>
    <col min="3" max="3" width="13.421875" style="0" customWidth="1"/>
    <col min="4" max="4" width="12.00390625" style="0" customWidth="1"/>
    <col min="5" max="5" width="12.57421875" style="0" customWidth="1"/>
    <col min="6" max="6" width="13.00390625" style="0" customWidth="1"/>
    <col min="7" max="7" width="12.8515625" style="0" customWidth="1"/>
    <col min="8" max="8" width="12.140625" style="0" customWidth="1"/>
    <col min="9" max="9" width="13.00390625" style="0" customWidth="1"/>
    <col min="10" max="10" width="12.421875" style="0" customWidth="1"/>
    <col min="11" max="11" width="10.7109375" style="0" customWidth="1"/>
    <col min="12" max="12" width="12.57421875" style="0" customWidth="1"/>
  </cols>
  <sheetData>
    <row r="1" spans="2:12" ht="15" customHeight="1">
      <c r="B1" s="2"/>
      <c r="C1" s="2"/>
      <c r="D1" s="2"/>
      <c r="E1" s="2"/>
      <c r="F1" s="100" t="s">
        <v>86</v>
      </c>
      <c r="G1" s="100"/>
      <c r="H1" s="100"/>
      <c r="I1" s="100"/>
      <c r="J1" s="100"/>
      <c r="K1" s="100"/>
      <c r="L1" s="100"/>
    </row>
    <row r="2" spans="2:12" ht="20.25" customHeight="1">
      <c r="B2" s="2"/>
      <c r="C2" s="2"/>
      <c r="D2" s="2"/>
      <c r="E2" s="2"/>
      <c r="F2" s="2"/>
      <c r="G2" s="100" t="s">
        <v>18</v>
      </c>
      <c r="H2" s="100"/>
      <c r="I2" s="100"/>
      <c r="J2" s="100"/>
      <c r="K2" s="100"/>
      <c r="L2" s="100"/>
    </row>
    <row r="3" spans="2:12" ht="9" customHeight="1">
      <c r="B3" s="2"/>
      <c r="C3" s="2"/>
      <c r="D3" s="2"/>
      <c r="E3" s="2"/>
      <c r="F3" s="2"/>
      <c r="G3" s="20"/>
      <c r="H3" s="20"/>
      <c r="I3" s="20"/>
      <c r="J3" s="20"/>
      <c r="K3" s="20"/>
      <c r="L3" s="20"/>
    </row>
    <row r="4" spans="2:6" s="11" customFormat="1" ht="19.5" customHeight="1">
      <c r="B4" s="98" t="s">
        <v>20</v>
      </c>
      <c r="C4" s="98"/>
      <c r="D4" s="13"/>
      <c r="E4" s="13"/>
      <c r="F4" s="12"/>
    </row>
    <row r="5" spans="1:12" s="11" customFormat="1" ht="19.5" customHeight="1">
      <c r="A5" s="92" t="s">
        <v>0</v>
      </c>
      <c r="B5" s="92"/>
      <c r="C5" s="95" t="s">
        <v>19</v>
      </c>
      <c r="D5" s="96"/>
      <c r="E5" s="96"/>
      <c r="F5" s="96"/>
      <c r="G5" s="96"/>
      <c r="H5" s="96"/>
      <c r="I5" s="96"/>
      <c r="J5" s="96"/>
      <c r="K5" s="96"/>
      <c r="L5" s="97"/>
    </row>
    <row r="6" spans="1:12" s="3" customFormat="1" ht="13.5" customHeight="1">
      <c r="A6" s="93"/>
      <c r="B6" s="93" t="s">
        <v>11</v>
      </c>
      <c r="C6" s="88" t="s">
        <v>1</v>
      </c>
      <c r="D6" s="88"/>
      <c r="E6" s="88"/>
      <c r="F6" s="88"/>
      <c r="G6" s="88" t="s">
        <v>8</v>
      </c>
      <c r="H6" s="88"/>
      <c r="I6" s="88"/>
      <c r="J6" s="88"/>
      <c r="K6" s="88"/>
      <c r="L6" s="88"/>
    </row>
    <row r="7" spans="1:12" s="3" customFormat="1" ht="13.5" customHeight="1">
      <c r="A7" s="93"/>
      <c r="B7" s="93"/>
      <c r="C7" s="88"/>
      <c r="D7" s="88"/>
      <c r="E7" s="88"/>
      <c r="F7" s="88"/>
      <c r="G7" s="88" t="s">
        <v>2</v>
      </c>
      <c r="H7" s="88" t="s">
        <v>6</v>
      </c>
      <c r="I7" s="88"/>
      <c r="J7" s="88" t="s">
        <v>5</v>
      </c>
      <c r="K7" s="88" t="s">
        <v>6</v>
      </c>
      <c r="L7" s="88"/>
    </row>
    <row r="8" spans="1:12" s="3" customFormat="1" ht="91.5" customHeight="1">
      <c r="A8" s="94"/>
      <c r="B8" s="94"/>
      <c r="C8" s="88"/>
      <c r="D8" s="88"/>
      <c r="E8" s="88"/>
      <c r="F8" s="88"/>
      <c r="G8" s="88"/>
      <c r="H8" s="7" t="s">
        <v>3</v>
      </c>
      <c r="I8" s="8" t="s">
        <v>4</v>
      </c>
      <c r="J8" s="88"/>
      <c r="K8" s="7" t="s">
        <v>3</v>
      </c>
      <c r="L8" s="8" t="s">
        <v>4</v>
      </c>
    </row>
    <row r="9" spans="1:12" s="3" customFormat="1" ht="21.75" customHeight="1">
      <c r="A9" s="7"/>
      <c r="B9" s="5"/>
      <c r="C9" s="9" t="s">
        <v>9</v>
      </c>
      <c r="D9" s="9" t="s">
        <v>17</v>
      </c>
      <c r="E9" s="10" t="s">
        <v>14</v>
      </c>
      <c r="F9" s="9" t="s">
        <v>10</v>
      </c>
      <c r="G9" s="6"/>
      <c r="H9" s="7"/>
      <c r="I9" s="8"/>
      <c r="J9" s="5"/>
      <c r="K9" s="4"/>
      <c r="L9" s="8"/>
    </row>
    <row r="10" spans="1:12" s="15" customFormat="1" ht="15.75" customHeight="1">
      <c r="A10" s="14">
        <v>1</v>
      </c>
      <c r="B10" s="14">
        <v>2</v>
      </c>
      <c r="C10" s="89">
        <v>3</v>
      </c>
      <c r="D10" s="90"/>
      <c r="E10" s="90"/>
      <c r="F10" s="91"/>
      <c r="G10" s="14">
        <v>4</v>
      </c>
      <c r="H10" s="14">
        <v>5</v>
      </c>
      <c r="I10" s="14">
        <v>6</v>
      </c>
      <c r="J10" s="14">
        <v>7</v>
      </c>
      <c r="K10" s="14">
        <v>8</v>
      </c>
      <c r="L10" s="14">
        <v>9</v>
      </c>
    </row>
    <row r="11" spans="1:12" s="15" customFormat="1" ht="43.5" customHeight="1">
      <c r="A11" s="16">
        <v>751</v>
      </c>
      <c r="B11" s="85" t="s">
        <v>77</v>
      </c>
      <c r="C11" s="17">
        <v>1800</v>
      </c>
      <c r="D11" s="17">
        <f>D12</f>
        <v>0</v>
      </c>
      <c r="E11" s="17">
        <f>E12</f>
        <v>9169</v>
      </c>
      <c r="F11" s="17">
        <f>C11-D11+E11</f>
        <v>10969</v>
      </c>
      <c r="G11" s="17">
        <v>10969</v>
      </c>
      <c r="H11" s="18">
        <v>10969</v>
      </c>
      <c r="I11" s="70"/>
      <c r="J11" s="71"/>
      <c r="K11" s="71"/>
      <c r="L11" s="72"/>
    </row>
    <row r="12" spans="1:12" s="15" customFormat="1" ht="70.5" customHeight="1">
      <c r="A12" s="16"/>
      <c r="B12" s="49" t="s">
        <v>89</v>
      </c>
      <c r="C12" s="21">
        <v>1800</v>
      </c>
      <c r="D12" s="21">
        <v>0</v>
      </c>
      <c r="E12" s="21">
        <v>9169</v>
      </c>
      <c r="F12" s="21">
        <f>C12-D12+E12</f>
        <v>10969</v>
      </c>
      <c r="G12" s="21">
        <v>9169</v>
      </c>
      <c r="H12" s="22">
        <v>9169</v>
      </c>
      <c r="I12" s="73"/>
      <c r="J12" s="71"/>
      <c r="K12" s="71"/>
      <c r="L12" s="72"/>
    </row>
    <row r="13" spans="1:12" s="15" customFormat="1" ht="23.25" customHeight="1">
      <c r="A13" s="16">
        <v>852</v>
      </c>
      <c r="B13" s="85" t="s">
        <v>66</v>
      </c>
      <c r="C13" s="17">
        <v>3254795</v>
      </c>
      <c r="D13" s="17">
        <f>D14</f>
        <v>0</v>
      </c>
      <c r="E13" s="17">
        <f>E14</f>
        <v>15000</v>
      </c>
      <c r="F13" s="17">
        <f>C13-D13+E13</f>
        <v>3269795</v>
      </c>
      <c r="G13" s="17">
        <f>F13</f>
        <v>3269795</v>
      </c>
      <c r="H13" s="18">
        <v>3241200</v>
      </c>
      <c r="I13" s="18">
        <v>84868.95</v>
      </c>
      <c r="J13" s="71"/>
      <c r="K13" s="71"/>
      <c r="L13" s="72"/>
    </row>
    <row r="14" spans="1:12" s="15" customFormat="1" ht="45" customHeight="1">
      <c r="A14" s="16"/>
      <c r="B14" s="86" t="s">
        <v>63</v>
      </c>
      <c r="C14" s="21">
        <v>416200</v>
      </c>
      <c r="D14" s="21">
        <v>0</v>
      </c>
      <c r="E14" s="21">
        <v>15000</v>
      </c>
      <c r="F14" s="21">
        <f>C14-D14+E14</f>
        <v>431200</v>
      </c>
      <c r="G14" s="21">
        <v>15000</v>
      </c>
      <c r="H14" s="22">
        <v>15000</v>
      </c>
      <c r="I14" s="73"/>
      <c r="J14" s="71"/>
      <c r="K14" s="71"/>
      <c r="L14" s="72"/>
    </row>
    <row r="15" spans="1:12" s="58" customFormat="1" ht="23.25" customHeight="1">
      <c r="A15" s="65"/>
      <c r="B15" s="66" t="s">
        <v>7</v>
      </c>
      <c r="C15" s="67">
        <v>37871889.66</v>
      </c>
      <c r="D15" s="67">
        <f>D11</f>
        <v>0</v>
      </c>
      <c r="E15" s="68">
        <f>E11+E13</f>
        <v>24169</v>
      </c>
      <c r="F15" s="68">
        <f>C15-D15+E15</f>
        <v>37896058.66</v>
      </c>
      <c r="G15" s="69">
        <f>F15-J15</f>
        <v>29925283.799999997</v>
      </c>
      <c r="H15" s="69">
        <v>3433739.23</v>
      </c>
      <c r="I15" s="69">
        <v>84868.95</v>
      </c>
      <c r="J15" s="68">
        <v>7970774.86</v>
      </c>
      <c r="K15" s="68">
        <v>76000</v>
      </c>
      <c r="L15" s="68">
        <v>6564574.86</v>
      </c>
    </row>
    <row r="16" spans="2:6" ht="12.75">
      <c r="B16" s="1" t="s">
        <v>12</v>
      </c>
      <c r="C16" s="1"/>
      <c r="D16" s="1"/>
      <c r="E16" s="1"/>
      <c r="F16" s="1"/>
    </row>
    <row r="17" spans="1:14" ht="66.75" customHeight="1">
      <c r="A17" s="87" t="s">
        <v>90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19"/>
      <c r="N17" s="19"/>
    </row>
    <row r="18" spans="2:12" ht="32.25" customHeight="1">
      <c r="B18" s="1"/>
      <c r="C18" s="1"/>
      <c r="D18" s="1"/>
      <c r="E18" s="1"/>
      <c r="F18" s="1"/>
      <c r="I18" s="99" t="s">
        <v>15</v>
      </c>
      <c r="J18" s="99"/>
      <c r="K18" s="99"/>
      <c r="L18" s="99"/>
    </row>
    <row r="19" spans="2:6" ht="12.75">
      <c r="B19" s="1"/>
      <c r="C19" s="1"/>
      <c r="D19" s="1"/>
      <c r="E19" s="1"/>
      <c r="F19" s="1"/>
    </row>
    <row r="20" spans="2:12" ht="18.75" customHeight="1">
      <c r="B20" s="1"/>
      <c r="C20" s="1"/>
      <c r="D20" s="1"/>
      <c r="E20" s="1"/>
      <c r="F20" s="1"/>
      <c r="I20" s="99" t="s">
        <v>16</v>
      </c>
      <c r="J20" s="99"/>
      <c r="K20" s="99"/>
      <c r="L20" s="99"/>
    </row>
    <row r="21" spans="2:6" ht="12.75">
      <c r="B21" s="1"/>
      <c r="C21" s="1"/>
      <c r="D21" s="1"/>
      <c r="E21" s="1"/>
      <c r="F21" s="1"/>
    </row>
    <row r="22" spans="2:6" ht="12.75">
      <c r="B22" s="1"/>
      <c r="C22" s="1"/>
      <c r="D22" s="1"/>
      <c r="E22" s="1"/>
      <c r="F22" s="1"/>
    </row>
    <row r="23" spans="2:6" ht="12.75">
      <c r="B23" s="1"/>
      <c r="C23" s="1"/>
      <c r="D23" s="1"/>
      <c r="E23" s="1"/>
      <c r="F23" s="1"/>
    </row>
    <row r="24" spans="2:6" ht="12.75">
      <c r="B24" s="1"/>
      <c r="C24" s="1"/>
      <c r="D24" s="1"/>
      <c r="E24" s="1"/>
      <c r="F24" s="1"/>
    </row>
    <row r="25" spans="2:6" ht="12.75">
      <c r="B25" s="1"/>
      <c r="C25" s="1"/>
      <c r="D25" s="1"/>
      <c r="E25" s="1"/>
      <c r="F25" s="1"/>
    </row>
    <row r="26" spans="2:6" ht="12.75">
      <c r="B26" s="1"/>
      <c r="C26" s="1"/>
      <c r="D26" s="1"/>
      <c r="E26" s="1"/>
      <c r="F26" s="1"/>
    </row>
    <row r="27" spans="2:6" ht="12.75">
      <c r="B27" s="1"/>
      <c r="C27" s="1"/>
      <c r="D27" s="1"/>
      <c r="E27" s="1"/>
      <c r="F27" s="1"/>
    </row>
    <row r="28" spans="2:6" ht="12.75">
      <c r="B28" s="1"/>
      <c r="C28" s="1"/>
      <c r="D28" s="1"/>
      <c r="E28" s="1"/>
      <c r="F28" s="1"/>
    </row>
    <row r="29" spans="2:6" ht="12.75">
      <c r="B29" s="1"/>
      <c r="C29" s="1"/>
      <c r="D29" s="1"/>
      <c r="E29" s="1"/>
      <c r="F29" s="1"/>
    </row>
    <row r="30" spans="2:6" ht="12.75">
      <c r="B30" s="1"/>
      <c r="C30" s="1"/>
      <c r="D30" s="1"/>
      <c r="E30" s="1"/>
      <c r="F30" s="1"/>
    </row>
    <row r="31" spans="2:6" ht="12.75">
      <c r="B31" s="1"/>
      <c r="C31" s="1"/>
      <c r="D31" s="1"/>
      <c r="E31" s="1"/>
      <c r="F31" s="1"/>
    </row>
    <row r="32" spans="2:6" ht="12.75">
      <c r="B32" s="1"/>
      <c r="C32" s="1"/>
      <c r="D32" s="1"/>
      <c r="E32" s="1"/>
      <c r="F32" s="1"/>
    </row>
    <row r="33" spans="2:6" ht="12.75">
      <c r="B33" s="1"/>
      <c r="C33" s="1"/>
      <c r="D33" s="1"/>
      <c r="E33" s="1"/>
      <c r="F33" s="1"/>
    </row>
    <row r="34" spans="2:6" ht="12.75">
      <c r="B34" s="1"/>
      <c r="C34" s="1"/>
      <c r="D34" s="1"/>
      <c r="E34" s="1"/>
      <c r="F34" s="1"/>
    </row>
    <row r="35" spans="2:6" ht="12.75">
      <c r="B35" s="1"/>
      <c r="C35" s="1"/>
      <c r="D35" s="1"/>
      <c r="E35" s="1"/>
      <c r="F35" s="1"/>
    </row>
    <row r="36" spans="2:6" ht="12.75">
      <c r="B36" s="1"/>
      <c r="C36" s="1"/>
      <c r="D36" s="1"/>
      <c r="E36" s="1"/>
      <c r="F36" s="1"/>
    </row>
    <row r="37" spans="2:6" ht="12.75">
      <c r="B37" s="1"/>
      <c r="C37" s="1"/>
      <c r="D37" s="1"/>
      <c r="E37" s="1"/>
      <c r="F37" s="1"/>
    </row>
    <row r="38" spans="2:6" ht="12.75">
      <c r="B38" s="1"/>
      <c r="C38" s="1"/>
      <c r="D38" s="1"/>
      <c r="E38" s="1"/>
      <c r="F38" s="1"/>
    </row>
    <row r="39" spans="2:6" ht="12.75">
      <c r="B39" s="1"/>
      <c r="C39" s="1"/>
      <c r="D39" s="1"/>
      <c r="E39" s="1"/>
      <c r="F39" s="1"/>
    </row>
    <row r="40" spans="2:6" ht="12.75">
      <c r="B40" s="1"/>
      <c r="C40" s="1"/>
      <c r="D40" s="1"/>
      <c r="E40" s="1"/>
      <c r="F40" s="1"/>
    </row>
    <row r="41" spans="2:6" ht="12.75">
      <c r="B41" s="1"/>
      <c r="C41" s="1"/>
      <c r="D41" s="1"/>
      <c r="E41" s="1"/>
      <c r="F41" s="1"/>
    </row>
    <row r="42" spans="2:6" ht="12.75">
      <c r="B42" s="1"/>
      <c r="C42" s="1"/>
      <c r="D42" s="1"/>
      <c r="E42" s="1"/>
      <c r="F42" s="1"/>
    </row>
    <row r="43" spans="2:6" ht="12.75">
      <c r="B43" s="1"/>
      <c r="C43" s="1"/>
      <c r="D43" s="1"/>
      <c r="E43" s="1"/>
      <c r="F43" s="1"/>
    </row>
    <row r="44" spans="2:6" ht="12.75">
      <c r="B44" s="1"/>
      <c r="C44" s="1"/>
      <c r="D44" s="1"/>
      <c r="E44" s="1"/>
      <c r="F44" s="1"/>
    </row>
  </sheetData>
  <sheetProtection/>
  <mergeCells count="16">
    <mergeCell ref="B4:C4"/>
    <mergeCell ref="I18:L18"/>
    <mergeCell ref="I20:L20"/>
    <mergeCell ref="F1:L1"/>
    <mergeCell ref="G2:L2"/>
    <mergeCell ref="C6:F8"/>
    <mergeCell ref="G6:L6"/>
    <mergeCell ref="G7:G8"/>
    <mergeCell ref="H7:I7"/>
    <mergeCell ref="J7:J8"/>
    <mergeCell ref="A17:L17"/>
    <mergeCell ref="K7:L7"/>
    <mergeCell ref="C10:F10"/>
    <mergeCell ref="A5:A8"/>
    <mergeCell ref="B5:B8"/>
    <mergeCell ref="C5:L5"/>
  </mergeCells>
  <printOptions/>
  <pageMargins left="0.37" right="0.17" top="0.32" bottom="0.2" header="0.24" footer="0.16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4"/>
  <sheetViews>
    <sheetView tabSelected="1" zoomScale="130" zoomScaleNormal="130" zoomScalePageLayoutView="0" workbookViewId="0" topLeftCell="B28">
      <selection activeCell="L59" sqref="L59"/>
    </sheetView>
  </sheetViews>
  <sheetFormatPr defaultColWidth="9.140625" defaultRowHeight="12.75"/>
  <cols>
    <col min="1" max="1" width="0.13671875" style="25" hidden="1" customWidth="1"/>
    <col min="2" max="2" width="2.140625" style="25" customWidth="1"/>
    <col min="3" max="3" width="1.421875" style="25" customWidth="1"/>
    <col min="4" max="4" width="5.00390625" style="25" customWidth="1"/>
    <col min="5" max="5" width="5.28125" style="25" customWidth="1"/>
    <col min="6" max="6" width="8.140625" style="25" customWidth="1"/>
    <col min="7" max="7" width="8.8515625" style="25" customWidth="1"/>
    <col min="8" max="8" width="7.140625" style="25" customWidth="1"/>
    <col min="9" max="9" width="2.421875" style="25" customWidth="1"/>
    <col min="10" max="10" width="9.7109375" style="25" customWidth="1"/>
    <col min="11" max="11" width="9.57421875" style="25" customWidth="1"/>
    <col min="12" max="12" width="9.7109375" style="25" bestFit="1" customWidth="1"/>
    <col min="13" max="13" width="8.421875" style="25" customWidth="1"/>
    <col min="14" max="14" width="8.57421875" style="25" customWidth="1"/>
    <col min="15" max="15" width="8.8515625" style="25" customWidth="1"/>
    <col min="16" max="16" width="7.00390625" style="25" customWidth="1"/>
    <col min="17" max="17" width="5.140625" style="25" customWidth="1"/>
    <col min="18" max="18" width="7.8515625" style="25" customWidth="1"/>
    <col min="19" max="19" width="9.57421875" style="25" customWidth="1"/>
    <col min="20" max="21" width="9.28125" style="25" customWidth="1"/>
    <col min="22" max="22" width="8.140625" style="25" customWidth="1"/>
    <col min="23" max="23" width="7.8515625" style="25" customWidth="1"/>
    <col min="24" max="16384" width="9.140625" style="25" customWidth="1"/>
  </cols>
  <sheetData>
    <row r="1" spans="1:23" s="23" customFormat="1" ht="15" customHeight="1">
      <c r="A1" s="117" t="s">
        <v>97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</row>
    <row r="2" spans="2:23" s="24" customFormat="1" ht="13.5" customHeight="1">
      <c r="B2" s="118" t="s">
        <v>121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</row>
    <row r="3" spans="1:23" ht="27.75" customHeight="1">
      <c r="A3" s="119"/>
      <c r="B3" s="119"/>
      <c r="C3" s="120"/>
      <c r="D3" s="120"/>
      <c r="E3" s="120"/>
      <c r="F3" s="120"/>
      <c r="G3" s="120"/>
      <c r="H3" s="120"/>
      <c r="I3" s="119" t="s">
        <v>21</v>
      </c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</row>
    <row r="4" spans="1:23" ht="8.25" customHeight="1">
      <c r="A4" s="26"/>
      <c r="B4" s="102" t="s">
        <v>0</v>
      </c>
      <c r="C4" s="102"/>
      <c r="D4" s="102" t="s">
        <v>13</v>
      </c>
      <c r="E4" s="102" t="s">
        <v>92</v>
      </c>
      <c r="F4" s="102"/>
      <c r="G4" s="102"/>
      <c r="H4" s="102" t="s">
        <v>22</v>
      </c>
      <c r="I4" s="116"/>
      <c r="J4" s="102" t="s">
        <v>23</v>
      </c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</row>
    <row r="5" spans="1:23" ht="8.25" customHeight="1">
      <c r="A5" s="26"/>
      <c r="B5" s="102"/>
      <c r="C5" s="102"/>
      <c r="D5" s="102"/>
      <c r="E5" s="102"/>
      <c r="F5" s="102"/>
      <c r="G5" s="102"/>
      <c r="H5" s="116"/>
      <c r="I5" s="116"/>
      <c r="J5" s="102" t="s">
        <v>24</v>
      </c>
      <c r="K5" s="102" t="s">
        <v>25</v>
      </c>
      <c r="L5" s="102"/>
      <c r="M5" s="102"/>
      <c r="N5" s="102"/>
      <c r="O5" s="102"/>
      <c r="P5" s="102"/>
      <c r="Q5" s="102"/>
      <c r="R5" s="102"/>
      <c r="S5" s="102" t="s">
        <v>26</v>
      </c>
      <c r="T5" s="102" t="s">
        <v>25</v>
      </c>
      <c r="U5" s="102"/>
      <c r="V5" s="102"/>
      <c r="W5" s="102"/>
    </row>
    <row r="6" spans="1:23" ht="3" customHeight="1">
      <c r="A6" s="26"/>
      <c r="B6" s="102"/>
      <c r="C6" s="102"/>
      <c r="D6" s="102"/>
      <c r="E6" s="102"/>
      <c r="F6" s="102"/>
      <c r="G6" s="102"/>
      <c r="H6" s="116"/>
      <c r="I6" s="116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 t="s">
        <v>27</v>
      </c>
      <c r="U6" s="102" t="s">
        <v>6</v>
      </c>
      <c r="V6" s="102" t="s">
        <v>28</v>
      </c>
      <c r="W6" s="102" t="s">
        <v>3</v>
      </c>
    </row>
    <row r="7" spans="1:23" ht="5.25" customHeight="1">
      <c r="A7" s="26"/>
      <c r="B7" s="102"/>
      <c r="C7" s="102"/>
      <c r="D7" s="102"/>
      <c r="E7" s="102"/>
      <c r="F7" s="102"/>
      <c r="G7" s="102"/>
      <c r="H7" s="116"/>
      <c r="I7" s="116"/>
      <c r="J7" s="102"/>
      <c r="K7" s="102" t="s">
        <v>29</v>
      </c>
      <c r="L7" s="102" t="s">
        <v>25</v>
      </c>
      <c r="M7" s="102"/>
      <c r="N7" s="102" t="s">
        <v>30</v>
      </c>
      <c r="O7" s="102" t="s">
        <v>31</v>
      </c>
      <c r="P7" s="102" t="s">
        <v>32</v>
      </c>
      <c r="Q7" s="102" t="s">
        <v>33</v>
      </c>
      <c r="R7" s="102" t="s">
        <v>34</v>
      </c>
      <c r="S7" s="102"/>
      <c r="T7" s="102"/>
      <c r="U7" s="102"/>
      <c r="V7" s="102"/>
      <c r="W7" s="102"/>
    </row>
    <row r="8" spans="1:23" ht="11.25" customHeight="1">
      <c r="A8" s="26"/>
      <c r="B8" s="102"/>
      <c r="C8" s="102"/>
      <c r="D8" s="102"/>
      <c r="E8" s="102"/>
      <c r="F8" s="102"/>
      <c r="G8" s="102"/>
      <c r="H8" s="116"/>
      <c r="I8" s="116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 t="s">
        <v>35</v>
      </c>
      <c r="V8" s="102"/>
      <c r="W8" s="102"/>
    </row>
    <row r="9" spans="1:23" ht="82.5" customHeight="1">
      <c r="A9" s="26"/>
      <c r="B9" s="102"/>
      <c r="C9" s="102"/>
      <c r="D9" s="102"/>
      <c r="E9" s="102"/>
      <c r="F9" s="102"/>
      <c r="G9" s="102"/>
      <c r="H9" s="116"/>
      <c r="I9" s="116"/>
      <c r="J9" s="102"/>
      <c r="K9" s="102"/>
      <c r="L9" s="27" t="s">
        <v>36</v>
      </c>
      <c r="M9" s="27" t="s">
        <v>37</v>
      </c>
      <c r="N9" s="102"/>
      <c r="O9" s="102"/>
      <c r="P9" s="102"/>
      <c r="Q9" s="102"/>
      <c r="R9" s="102"/>
      <c r="S9" s="102"/>
      <c r="T9" s="102"/>
      <c r="U9" s="102"/>
      <c r="V9" s="102"/>
      <c r="W9" s="102"/>
    </row>
    <row r="10" spans="1:23" ht="14.25" customHeight="1">
      <c r="A10" s="26"/>
      <c r="B10" s="102" t="s">
        <v>38</v>
      </c>
      <c r="C10" s="102"/>
      <c r="D10" s="27" t="s">
        <v>39</v>
      </c>
      <c r="E10" s="102" t="s">
        <v>40</v>
      </c>
      <c r="F10" s="102"/>
      <c r="G10" s="102"/>
      <c r="H10" s="102" t="s">
        <v>41</v>
      </c>
      <c r="I10" s="116"/>
      <c r="J10" s="27" t="s">
        <v>42</v>
      </c>
      <c r="K10" s="27" t="s">
        <v>43</v>
      </c>
      <c r="L10" s="27" t="s">
        <v>44</v>
      </c>
      <c r="M10" s="27" t="s">
        <v>45</v>
      </c>
      <c r="N10" s="27" t="s">
        <v>46</v>
      </c>
      <c r="O10" s="27" t="s">
        <v>47</v>
      </c>
      <c r="P10" s="27" t="s">
        <v>48</v>
      </c>
      <c r="Q10" s="27" t="s">
        <v>49</v>
      </c>
      <c r="R10" s="27" t="s">
        <v>50</v>
      </c>
      <c r="S10" s="27" t="s">
        <v>51</v>
      </c>
      <c r="T10" s="27" t="s">
        <v>52</v>
      </c>
      <c r="U10" s="27" t="s">
        <v>53</v>
      </c>
      <c r="V10" s="27" t="s">
        <v>54</v>
      </c>
      <c r="W10" s="28">
        <v>19</v>
      </c>
    </row>
    <row r="11" spans="1:24" ht="16.5" customHeight="1">
      <c r="A11" s="26"/>
      <c r="B11" s="107" t="s">
        <v>85</v>
      </c>
      <c r="C11" s="107"/>
      <c r="D11" s="108"/>
      <c r="E11" s="112" t="s">
        <v>74</v>
      </c>
      <c r="F11" s="112"/>
      <c r="G11" s="29" t="s">
        <v>55</v>
      </c>
      <c r="H11" s="101">
        <f>J11+S11</f>
        <v>4684758</v>
      </c>
      <c r="I11" s="114"/>
      <c r="J11" s="30">
        <f>K11+N11+O11+P11+Q11+R11</f>
        <v>4671115</v>
      </c>
      <c r="K11" s="30">
        <f>L11+M11</f>
        <v>4532195</v>
      </c>
      <c r="L11" s="30">
        <v>3784172</v>
      </c>
      <c r="M11" s="30">
        <v>748023</v>
      </c>
      <c r="N11" s="30">
        <v>0</v>
      </c>
      <c r="O11" s="30">
        <v>138920</v>
      </c>
      <c r="P11" s="30" t="s">
        <v>56</v>
      </c>
      <c r="Q11" s="30" t="s">
        <v>56</v>
      </c>
      <c r="R11" s="30" t="s">
        <v>56</v>
      </c>
      <c r="S11" s="30">
        <f>T11+V11+W11</f>
        <v>13643</v>
      </c>
      <c r="T11" s="30">
        <v>13643</v>
      </c>
      <c r="U11" s="30">
        <v>13643</v>
      </c>
      <c r="V11" s="30">
        <v>0</v>
      </c>
      <c r="W11" s="30">
        <v>0</v>
      </c>
      <c r="X11" s="115"/>
    </row>
    <row r="12" spans="1:24" ht="15" customHeight="1">
      <c r="A12" s="26"/>
      <c r="B12" s="107"/>
      <c r="C12" s="107"/>
      <c r="D12" s="108"/>
      <c r="E12" s="112"/>
      <c r="F12" s="112"/>
      <c r="G12" s="29" t="s">
        <v>57</v>
      </c>
      <c r="H12" s="101">
        <f>J12+S12</f>
        <v>10679</v>
      </c>
      <c r="I12" s="114"/>
      <c r="J12" s="30">
        <f>K12+N12+O12+P12+Q12+R12</f>
        <v>10679</v>
      </c>
      <c r="K12" s="30">
        <f>L12+M12</f>
        <v>10679</v>
      </c>
      <c r="L12" s="30">
        <f>L16</f>
        <v>3679</v>
      </c>
      <c r="M12" s="30">
        <f>M16</f>
        <v>7000</v>
      </c>
      <c r="N12" s="30" t="s">
        <v>56</v>
      </c>
      <c r="O12" s="30" t="s">
        <v>56</v>
      </c>
      <c r="P12" s="30" t="s">
        <v>56</v>
      </c>
      <c r="Q12" s="30" t="s">
        <v>56</v>
      </c>
      <c r="R12" s="30" t="s">
        <v>56</v>
      </c>
      <c r="S12" s="30">
        <f>T12+V12+W12</f>
        <v>0</v>
      </c>
      <c r="T12" s="30">
        <v>0</v>
      </c>
      <c r="U12" s="30">
        <v>0</v>
      </c>
      <c r="V12" s="30" t="s">
        <v>56</v>
      </c>
      <c r="W12" s="30">
        <v>0</v>
      </c>
      <c r="X12" s="115"/>
    </row>
    <row r="13" spans="1:24" ht="13.5" customHeight="1">
      <c r="A13" s="26"/>
      <c r="B13" s="107"/>
      <c r="C13" s="107"/>
      <c r="D13" s="108"/>
      <c r="E13" s="112"/>
      <c r="F13" s="112"/>
      <c r="G13" s="29" t="s">
        <v>58</v>
      </c>
      <c r="H13" s="101">
        <f>J13+S13</f>
        <v>10679</v>
      </c>
      <c r="I13" s="114"/>
      <c r="J13" s="30">
        <f>K13+N13+O13+P13+Q13+R13</f>
        <v>10679</v>
      </c>
      <c r="K13" s="30">
        <f>L13+M13</f>
        <v>10679</v>
      </c>
      <c r="L13" s="30">
        <f>L17</f>
        <v>10679</v>
      </c>
      <c r="M13" s="30">
        <v>0</v>
      </c>
      <c r="N13" s="30" t="s">
        <v>56</v>
      </c>
      <c r="O13" s="30" t="s">
        <v>56</v>
      </c>
      <c r="P13" s="30" t="s">
        <v>56</v>
      </c>
      <c r="Q13" s="30" t="s">
        <v>56</v>
      </c>
      <c r="R13" s="30" t="s">
        <v>56</v>
      </c>
      <c r="S13" s="30">
        <f>T13+V13+W13</f>
        <v>0</v>
      </c>
      <c r="T13" s="30">
        <v>0</v>
      </c>
      <c r="U13" s="30">
        <v>0</v>
      </c>
      <c r="V13" s="30" t="s">
        <v>56</v>
      </c>
      <c r="W13" s="30">
        <v>0</v>
      </c>
      <c r="X13" s="115"/>
    </row>
    <row r="14" spans="1:23" ht="15.75" customHeight="1">
      <c r="A14" s="26"/>
      <c r="B14" s="107"/>
      <c r="C14" s="107"/>
      <c r="D14" s="108"/>
      <c r="E14" s="112"/>
      <c r="F14" s="112"/>
      <c r="G14" s="29" t="s">
        <v>59</v>
      </c>
      <c r="H14" s="101">
        <f>H11-H12+H13</f>
        <v>4684758</v>
      </c>
      <c r="I14" s="114"/>
      <c r="J14" s="31">
        <f aca="true" t="shared" si="0" ref="J14:T14">J11-J12+J13</f>
        <v>4671115</v>
      </c>
      <c r="K14" s="31">
        <f t="shared" si="0"/>
        <v>4532195</v>
      </c>
      <c r="L14" s="30">
        <f t="shared" si="0"/>
        <v>3791172</v>
      </c>
      <c r="M14" s="30">
        <f t="shared" si="0"/>
        <v>741023</v>
      </c>
      <c r="N14" s="30">
        <f t="shared" si="0"/>
        <v>0</v>
      </c>
      <c r="O14" s="30">
        <f t="shared" si="0"/>
        <v>138920</v>
      </c>
      <c r="P14" s="30">
        <f t="shared" si="0"/>
        <v>0</v>
      </c>
      <c r="Q14" s="30">
        <f t="shared" si="0"/>
        <v>0</v>
      </c>
      <c r="R14" s="30">
        <f t="shared" si="0"/>
        <v>0</v>
      </c>
      <c r="S14" s="31">
        <f t="shared" si="0"/>
        <v>13643</v>
      </c>
      <c r="T14" s="30">
        <f t="shared" si="0"/>
        <v>13643</v>
      </c>
      <c r="U14" s="30">
        <f>U11-U12+U13</f>
        <v>13643</v>
      </c>
      <c r="V14" s="30">
        <f>V11-V12+V13</f>
        <v>0</v>
      </c>
      <c r="W14" s="30">
        <v>0</v>
      </c>
    </row>
    <row r="15" spans="1:23" ht="15.75" customHeight="1">
      <c r="A15" s="26"/>
      <c r="B15" s="102"/>
      <c r="C15" s="102"/>
      <c r="D15" s="102" t="s">
        <v>98</v>
      </c>
      <c r="E15" s="113" t="s">
        <v>100</v>
      </c>
      <c r="F15" s="113"/>
      <c r="G15" s="29" t="s">
        <v>55</v>
      </c>
      <c r="H15" s="101">
        <f>J15+S15</f>
        <v>4387056</v>
      </c>
      <c r="I15" s="114"/>
      <c r="J15" s="30">
        <f>K15+N15+O15+P15+Q15+R15</f>
        <v>4387056</v>
      </c>
      <c r="K15" s="30">
        <f>L15+M15</f>
        <v>4387056</v>
      </c>
      <c r="L15" s="30">
        <v>3678869</v>
      </c>
      <c r="M15" s="30">
        <v>708187</v>
      </c>
      <c r="N15" s="30">
        <v>0</v>
      </c>
      <c r="O15" s="30" t="s">
        <v>56</v>
      </c>
      <c r="P15" s="30" t="s">
        <v>56</v>
      </c>
      <c r="Q15" s="30" t="s">
        <v>56</v>
      </c>
      <c r="R15" s="30" t="s">
        <v>56</v>
      </c>
      <c r="S15" s="30">
        <f>T15+V15+W15</f>
        <v>0</v>
      </c>
      <c r="T15" s="30">
        <v>0</v>
      </c>
      <c r="U15" s="30">
        <v>0</v>
      </c>
      <c r="V15" s="30">
        <v>0</v>
      </c>
      <c r="W15" s="30">
        <v>0</v>
      </c>
    </row>
    <row r="16" spans="1:23" ht="13.5" customHeight="1">
      <c r="A16" s="26"/>
      <c r="B16" s="102"/>
      <c r="C16" s="102"/>
      <c r="D16" s="102"/>
      <c r="E16" s="113"/>
      <c r="F16" s="113"/>
      <c r="G16" s="29" t="s">
        <v>57</v>
      </c>
      <c r="H16" s="101">
        <f>J16+S16</f>
        <v>10679</v>
      </c>
      <c r="I16" s="114"/>
      <c r="J16" s="30">
        <f>K16+N16+O16+P16+Q16+R16</f>
        <v>10679</v>
      </c>
      <c r="K16" s="30">
        <f>L16+M16</f>
        <v>10679</v>
      </c>
      <c r="L16" s="30">
        <v>3679</v>
      </c>
      <c r="M16" s="30">
        <v>7000</v>
      </c>
      <c r="N16" s="30" t="s">
        <v>56</v>
      </c>
      <c r="O16" s="30" t="s">
        <v>56</v>
      </c>
      <c r="P16" s="30" t="s">
        <v>56</v>
      </c>
      <c r="Q16" s="30" t="s">
        <v>56</v>
      </c>
      <c r="R16" s="30" t="s">
        <v>56</v>
      </c>
      <c r="S16" s="30">
        <f>T16+V16+W16</f>
        <v>0</v>
      </c>
      <c r="T16" s="30">
        <v>0</v>
      </c>
      <c r="U16" s="30">
        <v>0</v>
      </c>
      <c r="V16" s="30" t="s">
        <v>56</v>
      </c>
      <c r="W16" s="30">
        <v>0</v>
      </c>
    </row>
    <row r="17" spans="1:23" ht="13.5" customHeight="1">
      <c r="A17" s="26"/>
      <c r="B17" s="102"/>
      <c r="C17" s="102"/>
      <c r="D17" s="102"/>
      <c r="E17" s="113"/>
      <c r="F17" s="113"/>
      <c r="G17" s="29" t="s">
        <v>58</v>
      </c>
      <c r="H17" s="101">
        <f>J17+S17</f>
        <v>10679</v>
      </c>
      <c r="I17" s="114"/>
      <c r="J17" s="30">
        <f>K17+N17+O17+P17+Q17+R17</f>
        <v>10679</v>
      </c>
      <c r="K17" s="30">
        <f>L17+M17</f>
        <v>10679</v>
      </c>
      <c r="L17" s="30">
        <v>10679</v>
      </c>
      <c r="M17" s="30">
        <v>0</v>
      </c>
      <c r="N17" s="30" t="s">
        <v>56</v>
      </c>
      <c r="O17" s="30" t="s">
        <v>56</v>
      </c>
      <c r="P17" s="30" t="s">
        <v>56</v>
      </c>
      <c r="Q17" s="30" t="s">
        <v>56</v>
      </c>
      <c r="R17" s="30" t="s">
        <v>56</v>
      </c>
      <c r="S17" s="30">
        <f>T17+V17+W17</f>
        <v>0</v>
      </c>
      <c r="T17" s="30">
        <v>0</v>
      </c>
      <c r="U17" s="30">
        <v>0</v>
      </c>
      <c r="V17" s="30" t="s">
        <v>56</v>
      </c>
      <c r="W17" s="30">
        <v>0</v>
      </c>
    </row>
    <row r="18" spans="1:23" ht="15" customHeight="1">
      <c r="A18" s="26"/>
      <c r="B18" s="102"/>
      <c r="C18" s="102"/>
      <c r="D18" s="102"/>
      <c r="E18" s="113"/>
      <c r="F18" s="113"/>
      <c r="G18" s="29" t="s">
        <v>59</v>
      </c>
      <c r="H18" s="101">
        <f>H15-H16+H17</f>
        <v>4387056</v>
      </c>
      <c r="I18" s="114"/>
      <c r="J18" s="31">
        <f aca="true" t="shared" si="1" ref="J18:T18">J15-J16+J17</f>
        <v>4387056</v>
      </c>
      <c r="K18" s="31">
        <f t="shared" si="1"/>
        <v>4387056</v>
      </c>
      <c r="L18" s="30">
        <f t="shared" si="1"/>
        <v>3685869</v>
      </c>
      <c r="M18" s="30">
        <f t="shared" si="1"/>
        <v>701187</v>
      </c>
      <c r="N18" s="30">
        <f t="shared" si="1"/>
        <v>0</v>
      </c>
      <c r="O18" s="30">
        <f t="shared" si="1"/>
        <v>0</v>
      </c>
      <c r="P18" s="30">
        <f t="shared" si="1"/>
        <v>0</v>
      </c>
      <c r="Q18" s="30">
        <f t="shared" si="1"/>
        <v>0</v>
      </c>
      <c r="R18" s="30">
        <f t="shared" si="1"/>
        <v>0</v>
      </c>
      <c r="S18" s="31">
        <f t="shared" si="1"/>
        <v>0</v>
      </c>
      <c r="T18" s="30">
        <f t="shared" si="1"/>
        <v>0</v>
      </c>
      <c r="U18" s="30">
        <v>0</v>
      </c>
      <c r="V18" s="30">
        <f>V15-V16+V17</f>
        <v>0</v>
      </c>
      <c r="W18" s="30">
        <f>W15-W16+W17</f>
        <v>0</v>
      </c>
    </row>
    <row r="19" spans="1:23" ht="15" customHeight="1">
      <c r="A19" s="26"/>
      <c r="B19" s="107" t="s">
        <v>101</v>
      </c>
      <c r="C19" s="107"/>
      <c r="D19" s="108"/>
      <c r="E19" s="109" t="s">
        <v>77</v>
      </c>
      <c r="F19" s="109"/>
      <c r="G19" s="29" t="s">
        <v>55</v>
      </c>
      <c r="H19" s="101">
        <f>J19+S19</f>
        <v>1800</v>
      </c>
      <c r="I19" s="101"/>
      <c r="J19" s="30">
        <f>K19+N19+O19+P19+Q19+R19</f>
        <v>1800</v>
      </c>
      <c r="K19" s="30">
        <f>L19+M19</f>
        <v>1800</v>
      </c>
      <c r="L19" s="30">
        <v>0</v>
      </c>
      <c r="M19" s="30">
        <v>1800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f>T19+W19</f>
        <v>0</v>
      </c>
      <c r="T19" s="30">
        <v>0</v>
      </c>
      <c r="U19" s="30">
        <v>0</v>
      </c>
      <c r="V19" s="30">
        <v>0</v>
      </c>
      <c r="W19" s="30">
        <v>0</v>
      </c>
    </row>
    <row r="20" spans="1:23" ht="14.25" customHeight="1">
      <c r="A20" s="26"/>
      <c r="B20" s="107"/>
      <c r="C20" s="107"/>
      <c r="D20" s="108"/>
      <c r="E20" s="109"/>
      <c r="F20" s="109"/>
      <c r="G20" s="29" t="s">
        <v>57</v>
      </c>
      <c r="H20" s="101">
        <f>J20+S20</f>
        <v>0</v>
      </c>
      <c r="I20" s="101"/>
      <c r="J20" s="30">
        <f>K20+N20+O20</f>
        <v>0</v>
      </c>
      <c r="K20" s="30">
        <f>L20+M20</f>
        <v>0</v>
      </c>
      <c r="L20" s="30">
        <v>0</v>
      </c>
      <c r="M20" s="30">
        <v>0</v>
      </c>
      <c r="N20" s="30">
        <v>0</v>
      </c>
      <c r="O20" s="30">
        <f>O24</f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</row>
    <row r="21" spans="1:23" ht="14.25" customHeight="1">
      <c r="A21" s="26"/>
      <c r="B21" s="107"/>
      <c r="C21" s="107"/>
      <c r="D21" s="108"/>
      <c r="E21" s="109"/>
      <c r="F21" s="109"/>
      <c r="G21" s="29" t="s">
        <v>58</v>
      </c>
      <c r="H21" s="101">
        <f>J21+S21</f>
        <v>9169</v>
      </c>
      <c r="I21" s="101"/>
      <c r="J21" s="30">
        <f>K21+S21</f>
        <v>9169</v>
      </c>
      <c r="K21" s="30">
        <f>L21+M21</f>
        <v>9169</v>
      </c>
      <c r="L21" s="30">
        <f>L25</f>
        <v>5439</v>
      </c>
      <c r="M21" s="30">
        <f>M25</f>
        <v>3730</v>
      </c>
      <c r="N21" s="30" t="str">
        <f>N25</f>
        <v>0,00</v>
      </c>
      <c r="O21" s="30">
        <v>0</v>
      </c>
      <c r="P21" s="30">
        <v>0</v>
      </c>
      <c r="Q21" s="30">
        <v>0</v>
      </c>
      <c r="R21" s="30">
        <v>0</v>
      </c>
      <c r="S21" s="30">
        <f>T21</f>
        <v>0</v>
      </c>
      <c r="T21" s="30">
        <f>T25</f>
        <v>0</v>
      </c>
      <c r="U21" s="30">
        <v>0</v>
      </c>
      <c r="V21" s="30">
        <v>0</v>
      </c>
      <c r="W21" s="30">
        <v>0</v>
      </c>
    </row>
    <row r="22" spans="1:23" ht="15" customHeight="1">
      <c r="A22" s="26"/>
      <c r="B22" s="107"/>
      <c r="C22" s="107"/>
      <c r="D22" s="108"/>
      <c r="E22" s="109"/>
      <c r="F22" s="109"/>
      <c r="G22" s="29" t="s">
        <v>59</v>
      </c>
      <c r="H22" s="101">
        <f>H19-H20+H21</f>
        <v>10969</v>
      </c>
      <c r="I22" s="101"/>
      <c r="J22" s="30">
        <f aca="true" t="shared" si="2" ref="J22:O22">J19-J20+J21</f>
        <v>10969</v>
      </c>
      <c r="K22" s="30">
        <f t="shared" si="2"/>
        <v>10969</v>
      </c>
      <c r="L22" s="30">
        <f t="shared" si="2"/>
        <v>5439</v>
      </c>
      <c r="M22" s="30">
        <f t="shared" si="2"/>
        <v>5530</v>
      </c>
      <c r="N22" s="30">
        <f t="shared" si="2"/>
        <v>0</v>
      </c>
      <c r="O22" s="30">
        <f t="shared" si="2"/>
        <v>0</v>
      </c>
      <c r="P22" s="30">
        <v>0</v>
      </c>
      <c r="Q22" s="30">
        <v>0</v>
      </c>
      <c r="R22" s="30">
        <v>0</v>
      </c>
      <c r="S22" s="30">
        <f>S19-S20+S21</f>
        <v>0</v>
      </c>
      <c r="T22" s="30">
        <f>T19-T20+T21</f>
        <v>0</v>
      </c>
      <c r="U22" s="30">
        <f>U19-U20+U21</f>
        <v>0</v>
      </c>
      <c r="V22" s="30">
        <v>0</v>
      </c>
      <c r="W22" s="30">
        <v>0</v>
      </c>
    </row>
    <row r="23" spans="1:23" ht="12.75">
      <c r="A23" s="26"/>
      <c r="B23" s="102"/>
      <c r="C23" s="102"/>
      <c r="D23" s="102" t="s">
        <v>102</v>
      </c>
      <c r="E23" s="103" t="s">
        <v>103</v>
      </c>
      <c r="F23" s="103"/>
      <c r="G23" s="29" t="s">
        <v>55</v>
      </c>
      <c r="H23" s="101">
        <f>J23+S23</f>
        <v>0</v>
      </c>
      <c r="I23" s="101"/>
      <c r="J23" s="30">
        <f>K23+N23+O23+P23+Q23+R23</f>
        <v>0</v>
      </c>
      <c r="K23" s="30">
        <f>L23+M23</f>
        <v>0</v>
      </c>
      <c r="L23" s="30">
        <v>0</v>
      </c>
      <c r="M23" s="30">
        <v>0</v>
      </c>
      <c r="N23" s="30" t="s">
        <v>56</v>
      </c>
      <c r="O23" s="30">
        <v>0</v>
      </c>
      <c r="P23" s="30" t="s">
        <v>56</v>
      </c>
      <c r="Q23" s="30" t="s">
        <v>56</v>
      </c>
      <c r="R23" s="30" t="s">
        <v>56</v>
      </c>
      <c r="S23" s="30">
        <f>T23+V23+W23</f>
        <v>0</v>
      </c>
      <c r="T23" s="30">
        <v>0</v>
      </c>
      <c r="U23" s="30">
        <v>0</v>
      </c>
      <c r="V23" s="30" t="s">
        <v>56</v>
      </c>
      <c r="W23" s="30">
        <v>0</v>
      </c>
    </row>
    <row r="24" spans="1:23" ht="11.25" customHeight="1">
      <c r="A24" s="26"/>
      <c r="B24" s="102"/>
      <c r="C24" s="102"/>
      <c r="D24" s="102"/>
      <c r="E24" s="103"/>
      <c r="F24" s="103"/>
      <c r="G24" s="29" t="s">
        <v>57</v>
      </c>
      <c r="H24" s="101">
        <f>J24+S24</f>
        <v>0</v>
      </c>
      <c r="I24" s="101"/>
      <c r="J24" s="30">
        <f>K24+N24+O24+P24+Q24+R24</f>
        <v>0</v>
      </c>
      <c r="K24" s="30">
        <f>L24+M24</f>
        <v>0</v>
      </c>
      <c r="L24" s="30">
        <v>0</v>
      </c>
      <c r="M24" s="30">
        <v>0</v>
      </c>
      <c r="N24" s="30" t="s">
        <v>56</v>
      </c>
      <c r="O24" s="30">
        <v>0</v>
      </c>
      <c r="P24" s="30" t="s">
        <v>56</v>
      </c>
      <c r="Q24" s="30" t="s">
        <v>56</v>
      </c>
      <c r="R24" s="30" t="s">
        <v>56</v>
      </c>
      <c r="S24" s="30">
        <f>T24+V24+W24</f>
        <v>0</v>
      </c>
      <c r="T24" s="30" t="s">
        <v>56</v>
      </c>
      <c r="U24" s="30">
        <v>0</v>
      </c>
      <c r="V24" s="30" t="s">
        <v>56</v>
      </c>
      <c r="W24" s="30">
        <v>0</v>
      </c>
    </row>
    <row r="25" spans="1:23" ht="13.5" customHeight="1">
      <c r="A25" s="26"/>
      <c r="B25" s="102"/>
      <c r="C25" s="102"/>
      <c r="D25" s="102"/>
      <c r="E25" s="103"/>
      <c r="F25" s="103"/>
      <c r="G25" s="29" t="s">
        <v>58</v>
      </c>
      <c r="H25" s="101">
        <f>J25+S25</f>
        <v>9169</v>
      </c>
      <c r="I25" s="101"/>
      <c r="J25" s="30">
        <f>K25+N25+O25+P25+Q25+R25</f>
        <v>9169</v>
      </c>
      <c r="K25" s="30">
        <f>L25+M25</f>
        <v>9169</v>
      </c>
      <c r="L25" s="30">
        <v>5439</v>
      </c>
      <c r="M25" s="30">
        <v>3730</v>
      </c>
      <c r="N25" s="30" t="s">
        <v>56</v>
      </c>
      <c r="O25" s="30" t="s">
        <v>56</v>
      </c>
      <c r="P25" s="30" t="s">
        <v>56</v>
      </c>
      <c r="Q25" s="30" t="s">
        <v>56</v>
      </c>
      <c r="R25" s="30" t="s">
        <v>56</v>
      </c>
      <c r="S25" s="30">
        <f>T25+V25+W25</f>
        <v>0</v>
      </c>
      <c r="T25" s="30">
        <v>0</v>
      </c>
      <c r="U25" s="30">
        <v>0</v>
      </c>
      <c r="V25" s="30" t="s">
        <v>56</v>
      </c>
      <c r="W25" s="30">
        <v>0</v>
      </c>
    </row>
    <row r="26" spans="1:23" ht="13.5" customHeight="1">
      <c r="A26" s="26"/>
      <c r="B26" s="102"/>
      <c r="C26" s="102"/>
      <c r="D26" s="102"/>
      <c r="E26" s="103"/>
      <c r="F26" s="103"/>
      <c r="G26" s="29" t="s">
        <v>59</v>
      </c>
      <c r="H26" s="101">
        <f>H23-H24+H25</f>
        <v>9169</v>
      </c>
      <c r="I26" s="101"/>
      <c r="J26" s="31">
        <f aca="true" t="shared" si="3" ref="J26:W26">J23-J24+J25</f>
        <v>9169</v>
      </c>
      <c r="K26" s="31">
        <f t="shared" si="3"/>
        <v>9169</v>
      </c>
      <c r="L26" s="30">
        <f t="shared" si="3"/>
        <v>5439</v>
      </c>
      <c r="M26" s="30">
        <f t="shared" si="3"/>
        <v>3730</v>
      </c>
      <c r="N26" s="30">
        <f t="shared" si="3"/>
        <v>0</v>
      </c>
      <c r="O26" s="30">
        <f t="shared" si="3"/>
        <v>0</v>
      </c>
      <c r="P26" s="30">
        <f t="shared" si="3"/>
        <v>0</v>
      </c>
      <c r="Q26" s="30">
        <f t="shared" si="3"/>
        <v>0</v>
      </c>
      <c r="R26" s="30">
        <f t="shared" si="3"/>
        <v>0</v>
      </c>
      <c r="S26" s="31">
        <f t="shared" si="3"/>
        <v>0</v>
      </c>
      <c r="T26" s="30">
        <f t="shared" si="3"/>
        <v>0</v>
      </c>
      <c r="U26" s="30">
        <f t="shared" si="3"/>
        <v>0</v>
      </c>
      <c r="V26" s="30">
        <f t="shared" si="3"/>
        <v>0</v>
      </c>
      <c r="W26" s="30">
        <f t="shared" si="3"/>
        <v>0</v>
      </c>
    </row>
    <row r="27" spans="1:23" ht="12.75" customHeight="1">
      <c r="A27" s="26"/>
      <c r="B27" s="107" t="s">
        <v>93</v>
      </c>
      <c r="C27" s="107"/>
      <c r="D27" s="108"/>
      <c r="E27" s="109" t="s">
        <v>79</v>
      </c>
      <c r="F27" s="109"/>
      <c r="G27" s="29" t="s">
        <v>55</v>
      </c>
      <c r="H27" s="101">
        <f>J27+S27</f>
        <v>168300</v>
      </c>
      <c r="I27" s="101"/>
      <c r="J27" s="30">
        <f>K27+N27+O27+P27+Q27+R27</f>
        <v>145950</v>
      </c>
      <c r="K27" s="30">
        <f>L27+M27</f>
        <v>112450</v>
      </c>
      <c r="L27" s="30">
        <v>9450</v>
      </c>
      <c r="M27" s="30">
        <v>103000</v>
      </c>
      <c r="N27" s="30">
        <v>27000</v>
      </c>
      <c r="O27" s="30">
        <v>6500</v>
      </c>
      <c r="P27" s="30">
        <v>0</v>
      </c>
      <c r="Q27" s="30">
        <v>0</v>
      </c>
      <c r="R27" s="30">
        <v>0</v>
      </c>
      <c r="S27" s="30">
        <f>T27+W27</f>
        <v>22350</v>
      </c>
      <c r="T27" s="30">
        <v>22350</v>
      </c>
      <c r="U27" s="30">
        <v>0</v>
      </c>
      <c r="V27" s="30">
        <v>0</v>
      </c>
      <c r="W27" s="30">
        <v>0</v>
      </c>
    </row>
    <row r="28" spans="1:23" ht="14.25" customHeight="1">
      <c r="A28" s="26"/>
      <c r="B28" s="107"/>
      <c r="C28" s="107"/>
      <c r="D28" s="108"/>
      <c r="E28" s="109"/>
      <c r="F28" s="109"/>
      <c r="G28" s="29" t="s">
        <v>57</v>
      </c>
      <c r="H28" s="101">
        <f>J28+S28</f>
        <v>6500</v>
      </c>
      <c r="I28" s="101"/>
      <c r="J28" s="30">
        <f>K28+N28+O28</f>
        <v>6500</v>
      </c>
      <c r="K28" s="30">
        <f>L28+M28</f>
        <v>0</v>
      </c>
      <c r="L28" s="30">
        <v>0</v>
      </c>
      <c r="M28" s="30">
        <v>0</v>
      </c>
      <c r="N28" s="30">
        <v>0</v>
      </c>
      <c r="O28" s="30">
        <f>O32</f>
        <v>6500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</row>
    <row r="29" spans="1:23" ht="15" customHeight="1">
      <c r="A29" s="26"/>
      <c r="B29" s="107"/>
      <c r="C29" s="107"/>
      <c r="D29" s="108"/>
      <c r="E29" s="109"/>
      <c r="F29" s="109"/>
      <c r="G29" s="29" t="s">
        <v>58</v>
      </c>
      <c r="H29" s="101">
        <f>J29+S29</f>
        <v>15900</v>
      </c>
      <c r="I29" s="101"/>
      <c r="J29" s="30">
        <f>J33+J37</f>
        <v>15900</v>
      </c>
      <c r="K29" s="30">
        <f>L29+M29</f>
        <v>15900</v>
      </c>
      <c r="L29" s="30">
        <v>0</v>
      </c>
      <c r="M29" s="30">
        <f>M33+M37</f>
        <v>15900</v>
      </c>
      <c r="N29" s="30" t="str">
        <f>N33</f>
        <v>0,00</v>
      </c>
      <c r="O29" s="30">
        <v>0</v>
      </c>
      <c r="P29" s="30">
        <v>0</v>
      </c>
      <c r="Q29" s="30">
        <v>0</v>
      </c>
      <c r="R29" s="30">
        <v>0</v>
      </c>
      <c r="S29" s="30">
        <f>T29</f>
        <v>0</v>
      </c>
      <c r="T29" s="30">
        <f>T33</f>
        <v>0</v>
      </c>
      <c r="U29" s="30">
        <v>0</v>
      </c>
      <c r="V29" s="30">
        <v>0</v>
      </c>
      <c r="W29" s="30">
        <v>0</v>
      </c>
    </row>
    <row r="30" spans="1:23" ht="12" customHeight="1">
      <c r="A30" s="26"/>
      <c r="B30" s="107"/>
      <c r="C30" s="107"/>
      <c r="D30" s="108"/>
      <c r="E30" s="109"/>
      <c r="F30" s="109"/>
      <c r="G30" s="29" t="s">
        <v>59</v>
      </c>
      <c r="H30" s="101">
        <f>H27-H28+H29</f>
        <v>177700</v>
      </c>
      <c r="I30" s="101"/>
      <c r="J30" s="30">
        <f aca="true" t="shared" si="4" ref="J30:O30">J27-J28+J29</f>
        <v>155350</v>
      </c>
      <c r="K30" s="30">
        <f t="shared" si="4"/>
        <v>128350</v>
      </c>
      <c r="L30" s="30">
        <f t="shared" si="4"/>
        <v>9450</v>
      </c>
      <c r="M30" s="30">
        <f t="shared" si="4"/>
        <v>118900</v>
      </c>
      <c r="N30" s="30">
        <f t="shared" si="4"/>
        <v>27000</v>
      </c>
      <c r="O30" s="30">
        <f t="shared" si="4"/>
        <v>0</v>
      </c>
      <c r="P30" s="30">
        <v>0</v>
      </c>
      <c r="Q30" s="30">
        <v>0</v>
      </c>
      <c r="R30" s="30">
        <v>0</v>
      </c>
      <c r="S30" s="30">
        <f>S27-S28+S29</f>
        <v>22350</v>
      </c>
      <c r="T30" s="30">
        <f>T27-T28+T29</f>
        <v>22350</v>
      </c>
      <c r="U30" s="30">
        <f>U27-U28+U29</f>
        <v>0</v>
      </c>
      <c r="V30" s="30">
        <v>0</v>
      </c>
      <c r="W30" s="30">
        <v>0</v>
      </c>
    </row>
    <row r="31" spans="1:23" ht="12.75">
      <c r="A31" s="26"/>
      <c r="B31" s="102"/>
      <c r="C31" s="102"/>
      <c r="D31" s="102" t="s">
        <v>94</v>
      </c>
      <c r="E31" s="103" t="s">
        <v>95</v>
      </c>
      <c r="F31" s="103"/>
      <c r="G31" s="29" t="s">
        <v>55</v>
      </c>
      <c r="H31" s="101">
        <f>J31+S31</f>
        <v>123000</v>
      </c>
      <c r="I31" s="101"/>
      <c r="J31" s="30">
        <f>K31+N31+O31+P31+Q31+R31</f>
        <v>100650</v>
      </c>
      <c r="K31" s="30">
        <f>L31+M31</f>
        <v>94150</v>
      </c>
      <c r="L31" s="30">
        <v>9450</v>
      </c>
      <c r="M31" s="30">
        <v>84700</v>
      </c>
      <c r="N31" s="30" t="s">
        <v>56</v>
      </c>
      <c r="O31" s="30">
        <v>6500</v>
      </c>
      <c r="P31" s="30" t="s">
        <v>56</v>
      </c>
      <c r="Q31" s="30" t="s">
        <v>56</v>
      </c>
      <c r="R31" s="30" t="s">
        <v>56</v>
      </c>
      <c r="S31" s="30">
        <f>T31+V31+W31</f>
        <v>22350</v>
      </c>
      <c r="T31" s="30">
        <v>22350</v>
      </c>
      <c r="U31" s="30">
        <v>0</v>
      </c>
      <c r="V31" s="30" t="s">
        <v>56</v>
      </c>
      <c r="W31" s="30">
        <v>0</v>
      </c>
    </row>
    <row r="32" spans="1:23" ht="15" customHeight="1">
      <c r="A32" s="26"/>
      <c r="B32" s="102"/>
      <c r="C32" s="102"/>
      <c r="D32" s="102"/>
      <c r="E32" s="103"/>
      <c r="F32" s="103"/>
      <c r="G32" s="29" t="s">
        <v>57</v>
      </c>
      <c r="H32" s="101">
        <f>J32+S32</f>
        <v>6500</v>
      </c>
      <c r="I32" s="101"/>
      <c r="J32" s="30">
        <f>K32+N32+O32+P32+Q32+R32</f>
        <v>6500</v>
      </c>
      <c r="K32" s="30">
        <f>L32+M32</f>
        <v>0</v>
      </c>
      <c r="L32" s="30" t="s">
        <v>56</v>
      </c>
      <c r="M32" s="30" t="s">
        <v>56</v>
      </c>
      <c r="N32" s="30" t="s">
        <v>56</v>
      </c>
      <c r="O32" s="30">
        <v>6500</v>
      </c>
      <c r="P32" s="30" t="s">
        <v>56</v>
      </c>
      <c r="Q32" s="30" t="s">
        <v>56</v>
      </c>
      <c r="R32" s="30" t="s">
        <v>56</v>
      </c>
      <c r="S32" s="30">
        <f>T32+V32+W32</f>
        <v>0</v>
      </c>
      <c r="T32" s="30" t="s">
        <v>56</v>
      </c>
      <c r="U32" s="30">
        <v>0</v>
      </c>
      <c r="V32" s="30" t="s">
        <v>56</v>
      </c>
      <c r="W32" s="30">
        <v>0</v>
      </c>
    </row>
    <row r="33" spans="1:23" ht="15.75" customHeight="1">
      <c r="A33" s="26"/>
      <c r="B33" s="102"/>
      <c r="C33" s="102"/>
      <c r="D33" s="102"/>
      <c r="E33" s="103"/>
      <c r="F33" s="103"/>
      <c r="G33" s="29" t="s">
        <v>58</v>
      </c>
      <c r="H33" s="101">
        <f>J33+S33</f>
        <v>6500</v>
      </c>
      <c r="I33" s="101"/>
      <c r="J33" s="30">
        <f>K33+N33+O33+P33+Q33+R33</f>
        <v>6500</v>
      </c>
      <c r="K33" s="30">
        <f>L33+M33</f>
        <v>6500</v>
      </c>
      <c r="L33" s="30" t="s">
        <v>56</v>
      </c>
      <c r="M33" s="30">
        <v>6500</v>
      </c>
      <c r="N33" s="30" t="s">
        <v>56</v>
      </c>
      <c r="O33" s="30" t="s">
        <v>56</v>
      </c>
      <c r="P33" s="30" t="s">
        <v>56</v>
      </c>
      <c r="Q33" s="30" t="s">
        <v>56</v>
      </c>
      <c r="R33" s="30" t="s">
        <v>56</v>
      </c>
      <c r="S33" s="30">
        <f>T33+V33+W33</f>
        <v>0</v>
      </c>
      <c r="T33" s="30">
        <v>0</v>
      </c>
      <c r="U33" s="30">
        <v>0</v>
      </c>
      <c r="V33" s="30" t="s">
        <v>56</v>
      </c>
      <c r="W33" s="30">
        <v>0</v>
      </c>
    </row>
    <row r="34" spans="1:23" ht="20.25" customHeight="1">
      <c r="A34" s="26"/>
      <c r="B34" s="102"/>
      <c r="C34" s="102"/>
      <c r="D34" s="102"/>
      <c r="E34" s="103"/>
      <c r="F34" s="103"/>
      <c r="G34" s="29" t="s">
        <v>59</v>
      </c>
      <c r="H34" s="101">
        <f>H31-H32+H33</f>
        <v>123000</v>
      </c>
      <c r="I34" s="101"/>
      <c r="J34" s="31">
        <f aca="true" t="shared" si="5" ref="J34:W34">J31-J32+J33</f>
        <v>100650</v>
      </c>
      <c r="K34" s="31">
        <f t="shared" si="5"/>
        <v>100650</v>
      </c>
      <c r="L34" s="30">
        <f t="shared" si="5"/>
        <v>9450</v>
      </c>
      <c r="M34" s="30">
        <f t="shared" si="5"/>
        <v>91200</v>
      </c>
      <c r="N34" s="30">
        <f t="shared" si="5"/>
        <v>0</v>
      </c>
      <c r="O34" s="30">
        <f t="shared" si="5"/>
        <v>0</v>
      </c>
      <c r="P34" s="30">
        <f t="shared" si="5"/>
        <v>0</v>
      </c>
      <c r="Q34" s="30">
        <f t="shared" si="5"/>
        <v>0</v>
      </c>
      <c r="R34" s="30">
        <f t="shared" si="5"/>
        <v>0</v>
      </c>
      <c r="S34" s="31">
        <f t="shared" si="5"/>
        <v>22350</v>
      </c>
      <c r="T34" s="30">
        <f t="shared" si="5"/>
        <v>22350</v>
      </c>
      <c r="U34" s="30">
        <f t="shared" si="5"/>
        <v>0</v>
      </c>
      <c r="V34" s="30">
        <f t="shared" si="5"/>
        <v>0</v>
      </c>
      <c r="W34" s="30">
        <f t="shared" si="5"/>
        <v>0</v>
      </c>
    </row>
    <row r="35" spans="1:23" ht="12.75">
      <c r="A35" s="26"/>
      <c r="B35" s="102"/>
      <c r="C35" s="102"/>
      <c r="D35" s="102" t="s">
        <v>117</v>
      </c>
      <c r="E35" s="103" t="s">
        <v>99</v>
      </c>
      <c r="F35" s="103"/>
      <c r="G35" s="29" t="s">
        <v>55</v>
      </c>
      <c r="H35" s="101">
        <f>J35+S35</f>
        <v>11000</v>
      </c>
      <c r="I35" s="101"/>
      <c r="J35" s="30">
        <f>K35+N35+O35+P35+Q35+R35</f>
        <v>11000</v>
      </c>
      <c r="K35" s="30">
        <f>L35+M35</f>
        <v>11000</v>
      </c>
      <c r="L35" s="30">
        <v>0</v>
      </c>
      <c r="M35" s="30">
        <v>11000</v>
      </c>
      <c r="N35" s="30" t="s">
        <v>56</v>
      </c>
      <c r="O35" s="30">
        <v>0</v>
      </c>
      <c r="P35" s="30" t="s">
        <v>56</v>
      </c>
      <c r="Q35" s="30" t="s">
        <v>56</v>
      </c>
      <c r="R35" s="30" t="s">
        <v>56</v>
      </c>
      <c r="S35" s="30">
        <f>T35+V35+W35</f>
        <v>0</v>
      </c>
      <c r="T35" s="30">
        <v>0</v>
      </c>
      <c r="U35" s="30">
        <v>0</v>
      </c>
      <c r="V35" s="30" t="s">
        <v>56</v>
      </c>
      <c r="W35" s="30">
        <v>0</v>
      </c>
    </row>
    <row r="36" spans="1:23" ht="15" customHeight="1">
      <c r="A36" s="26"/>
      <c r="B36" s="102"/>
      <c r="C36" s="102"/>
      <c r="D36" s="102"/>
      <c r="E36" s="103"/>
      <c r="F36" s="103"/>
      <c r="G36" s="29" t="s">
        <v>57</v>
      </c>
      <c r="H36" s="101">
        <f>J36+S36</f>
        <v>0</v>
      </c>
      <c r="I36" s="101"/>
      <c r="J36" s="30">
        <f>K36+N36+O36+P36+Q36+R36</f>
        <v>0</v>
      </c>
      <c r="K36" s="30">
        <f>L36+M36</f>
        <v>0</v>
      </c>
      <c r="L36" s="30" t="s">
        <v>56</v>
      </c>
      <c r="M36" s="30" t="s">
        <v>56</v>
      </c>
      <c r="N36" s="30" t="s">
        <v>56</v>
      </c>
      <c r="O36" s="30" t="s">
        <v>56</v>
      </c>
      <c r="P36" s="30" t="s">
        <v>56</v>
      </c>
      <c r="Q36" s="30" t="s">
        <v>56</v>
      </c>
      <c r="R36" s="30" t="s">
        <v>56</v>
      </c>
      <c r="S36" s="30">
        <f>T36+V36+W36</f>
        <v>0</v>
      </c>
      <c r="T36" s="30" t="s">
        <v>56</v>
      </c>
      <c r="U36" s="30">
        <v>0</v>
      </c>
      <c r="V36" s="30" t="s">
        <v>56</v>
      </c>
      <c r="W36" s="30">
        <v>0</v>
      </c>
    </row>
    <row r="37" spans="1:23" ht="15.75" customHeight="1">
      <c r="A37" s="26"/>
      <c r="B37" s="102"/>
      <c r="C37" s="102"/>
      <c r="D37" s="102"/>
      <c r="E37" s="103"/>
      <c r="F37" s="103"/>
      <c r="G37" s="29" t="s">
        <v>58</v>
      </c>
      <c r="H37" s="101">
        <f>J37+S37</f>
        <v>9400</v>
      </c>
      <c r="I37" s="101"/>
      <c r="J37" s="30">
        <f>K37+N37+O37+P37+Q37+R37</f>
        <v>9400</v>
      </c>
      <c r="K37" s="30">
        <f>L37+M37</f>
        <v>9400</v>
      </c>
      <c r="L37" s="30" t="s">
        <v>56</v>
      </c>
      <c r="M37" s="30">
        <v>9400</v>
      </c>
      <c r="N37" s="30" t="s">
        <v>56</v>
      </c>
      <c r="O37" s="30" t="s">
        <v>56</v>
      </c>
      <c r="P37" s="30" t="s">
        <v>56</v>
      </c>
      <c r="Q37" s="30" t="s">
        <v>56</v>
      </c>
      <c r="R37" s="30" t="s">
        <v>56</v>
      </c>
      <c r="S37" s="30">
        <f>T37+V37+W37</f>
        <v>0</v>
      </c>
      <c r="T37" s="30">
        <v>0</v>
      </c>
      <c r="U37" s="30">
        <v>0</v>
      </c>
      <c r="V37" s="30" t="s">
        <v>56</v>
      </c>
      <c r="W37" s="30">
        <v>0</v>
      </c>
    </row>
    <row r="38" spans="1:23" ht="18" customHeight="1">
      <c r="A38" s="26"/>
      <c r="B38" s="102"/>
      <c r="C38" s="102"/>
      <c r="D38" s="102"/>
      <c r="E38" s="103"/>
      <c r="F38" s="103"/>
      <c r="G38" s="29" t="s">
        <v>59</v>
      </c>
      <c r="H38" s="101">
        <f>H35-H36+H37</f>
        <v>20400</v>
      </c>
      <c r="I38" s="101"/>
      <c r="J38" s="31">
        <f aca="true" t="shared" si="6" ref="J38:W38">J35-J36+J37</f>
        <v>20400</v>
      </c>
      <c r="K38" s="31">
        <f t="shared" si="6"/>
        <v>20400</v>
      </c>
      <c r="L38" s="30">
        <f t="shared" si="6"/>
        <v>0</v>
      </c>
      <c r="M38" s="30">
        <f t="shared" si="6"/>
        <v>20400</v>
      </c>
      <c r="N38" s="30">
        <f t="shared" si="6"/>
        <v>0</v>
      </c>
      <c r="O38" s="30">
        <f t="shared" si="6"/>
        <v>0</v>
      </c>
      <c r="P38" s="30">
        <f t="shared" si="6"/>
        <v>0</v>
      </c>
      <c r="Q38" s="30">
        <f t="shared" si="6"/>
        <v>0</v>
      </c>
      <c r="R38" s="30">
        <f t="shared" si="6"/>
        <v>0</v>
      </c>
      <c r="S38" s="31">
        <f t="shared" si="6"/>
        <v>0</v>
      </c>
      <c r="T38" s="30">
        <f t="shared" si="6"/>
        <v>0</v>
      </c>
      <c r="U38" s="30">
        <f t="shared" si="6"/>
        <v>0</v>
      </c>
      <c r="V38" s="30">
        <f t="shared" si="6"/>
        <v>0</v>
      </c>
      <c r="W38" s="30">
        <f t="shared" si="6"/>
        <v>0</v>
      </c>
    </row>
    <row r="39" spans="1:24" ht="16.5" customHeight="1">
      <c r="A39" s="26"/>
      <c r="B39" s="107" t="s">
        <v>104</v>
      </c>
      <c r="C39" s="107"/>
      <c r="D39" s="108"/>
      <c r="E39" s="112" t="s">
        <v>105</v>
      </c>
      <c r="F39" s="112"/>
      <c r="G39" s="29" t="s">
        <v>55</v>
      </c>
      <c r="H39" s="101">
        <f>J39+S39</f>
        <v>141300</v>
      </c>
      <c r="I39" s="114"/>
      <c r="J39" s="31">
        <f>K39+O39</f>
        <v>141300</v>
      </c>
      <c r="K39" s="30">
        <f>L39+M39</f>
        <v>141300</v>
      </c>
      <c r="L39" s="30">
        <v>0</v>
      </c>
      <c r="M39" s="30">
        <v>141300</v>
      </c>
      <c r="N39" s="30" t="s">
        <v>56</v>
      </c>
      <c r="O39" s="30">
        <v>0</v>
      </c>
      <c r="P39" s="30" t="s">
        <v>56</v>
      </c>
      <c r="Q39" s="30" t="s">
        <v>56</v>
      </c>
      <c r="R39" s="30" t="s">
        <v>56</v>
      </c>
      <c r="S39" s="30">
        <f>T39+V39+W39</f>
        <v>0</v>
      </c>
      <c r="T39" s="30">
        <v>0</v>
      </c>
      <c r="U39" s="30">
        <v>0</v>
      </c>
      <c r="V39" s="30">
        <v>0</v>
      </c>
      <c r="W39" s="30">
        <v>0</v>
      </c>
      <c r="X39" s="115"/>
    </row>
    <row r="40" spans="1:24" ht="15" customHeight="1">
      <c r="A40" s="26"/>
      <c r="B40" s="107"/>
      <c r="C40" s="107"/>
      <c r="D40" s="108"/>
      <c r="E40" s="112"/>
      <c r="F40" s="112"/>
      <c r="G40" s="29" t="s">
        <v>57</v>
      </c>
      <c r="H40" s="101">
        <f>J40+S40</f>
        <v>9400</v>
      </c>
      <c r="I40" s="114"/>
      <c r="J40" s="30">
        <f>K40+N40+O40+P40+Q40+R40</f>
        <v>9400</v>
      </c>
      <c r="K40" s="30">
        <f>L40+M40</f>
        <v>9400</v>
      </c>
      <c r="L40" s="30">
        <v>0</v>
      </c>
      <c r="M40" s="30">
        <f>M44</f>
        <v>9400</v>
      </c>
      <c r="N40" s="30" t="s">
        <v>56</v>
      </c>
      <c r="O40" s="30" t="s">
        <v>56</v>
      </c>
      <c r="P40" s="30" t="s">
        <v>56</v>
      </c>
      <c r="Q40" s="30" t="s">
        <v>56</v>
      </c>
      <c r="R40" s="30" t="s">
        <v>56</v>
      </c>
      <c r="S40" s="30">
        <f>T40+V40+W40</f>
        <v>0</v>
      </c>
      <c r="T40" s="30">
        <v>0</v>
      </c>
      <c r="U40" s="30">
        <v>0</v>
      </c>
      <c r="V40" s="30" t="s">
        <v>56</v>
      </c>
      <c r="W40" s="30">
        <v>0</v>
      </c>
      <c r="X40" s="115"/>
    </row>
    <row r="41" spans="1:24" ht="15" customHeight="1">
      <c r="A41" s="26"/>
      <c r="B41" s="107"/>
      <c r="C41" s="107"/>
      <c r="D41" s="108"/>
      <c r="E41" s="112"/>
      <c r="F41" s="112"/>
      <c r="G41" s="29" t="s">
        <v>58</v>
      </c>
      <c r="H41" s="101">
        <f>J41+S41</f>
        <v>0</v>
      </c>
      <c r="I41" s="114"/>
      <c r="J41" s="30">
        <f>K41+N41+O41+P41+Q41+R41</f>
        <v>0</v>
      </c>
      <c r="K41" s="30">
        <f>L41+M41</f>
        <v>0</v>
      </c>
      <c r="L41" s="30">
        <v>0</v>
      </c>
      <c r="M41" s="30">
        <v>0</v>
      </c>
      <c r="N41" s="30" t="s">
        <v>56</v>
      </c>
      <c r="O41" s="30">
        <f>O45</f>
        <v>0</v>
      </c>
      <c r="P41" s="30" t="s">
        <v>56</v>
      </c>
      <c r="Q41" s="30" t="s">
        <v>56</v>
      </c>
      <c r="R41" s="30" t="s">
        <v>56</v>
      </c>
      <c r="S41" s="30">
        <f>T41+V41+W41</f>
        <v>0</v>
      </c>
      <c r="T41" s="30">
        <v>0</v>
      </c>
      <c r="U41" s="30">
        <v>0</v>
      </c>
      <c r="V41" s="30" t="s">
        <v>56</v>
      </c>
      <c r="W41" s="30">
        <v>0</v>
      </c>
      <c r="X41" s="115"/>
    </row>
    <row r="42" spans="1:23" ht="15" customHeight="1">
      <c r="A42" s="26"/>
      <c r="B42" s="107"/>
      <c r="C42" s="107"/>
      <c r="D42" s="108"/>
      <c r="E42" s="112"/>
      <c r="F42" s="112"/>
      <c r="G42" s="29" t="s">
        <v>59</v>
      </c>
      <c r="H42" s="101">
        <f>H39-H40+H41</f>
        <v>131900</v>
      </c>
      <c r="I42" s="114"/>
      <c r="J42" s="31">
        <f aca="true" t="shared" si="7" ref="J42:S42">J39-J40+J41</f>
        <v>131900</v>
      </c>
      <c r="K42" s="31">
        <f t="shared" si="7"/>
        <v>131900</v>
      </c>
      <c r="L42" s="30">
        <f t="shared" si="7"/>
        <v>0</v>
      </c>
      <c r="M42" s="30">
        <f t="shared" si="7"/>
        <v>131900</v>
      </c>
      <c r="N42" s="30">
        <f t="shared" si="7"/>
        <v>0</v>
      </c>
      <c r="O42" s="30">
        <f t="shared" si="7"/>
        <v>0</v>
      </c>
      <c r="P42" s="30">
        <f t="shared" si="7"/>
        <v>0</v>
      </c>
      <c r="Q42" s="30">
        <f t="shared" si="7"/>
        <v>0</v>
      </c>
      <c r="R42" s="30">
        <f t="shared" si="7"/>
        <v>0</v>
      </c>
      <c r="S42" s="31">
        <f t="shared" si="7"/>
        <v>0</v>
      </c>
      <c r="T42" s="30">
        <v>0</v>
      </c>
      <c r="U42" s="30">
        <f>U39-U40+U41</f>
        <v>0</v>
      </c>
      <c r="V42" s="30">
        <f>V39-V40+V41</f>
        <v>0</v>
      </c>
      <c r="W42" s="30">
        <v>0</v>
      </c>
    </row>
    <row r="43" spans="1:23" ht="15" customHeight="1">
      <c r="A43" s="26"/>
      <c r="B43" s="102"/>
      <c r="C43" s="102"/>
      <c r="D43" s="102" t="s">
        <v>106</v>
      </c>
      <c r="E43" s="103" t="s">
        <v>107</v>
      </c>
      <c r="F43" s="103"/>
      <c r="G43" s="29" t="s">
        <v>55</v>
      </c>
      <c r="H43" s="101">
        <f>J43+S43</f>
        <v>86300</v>
      </c>
      <c r="I43" s="114"/>
      <c r="J43" s="30">
        <f>K43+N43+O43+P43+Q43+R43</f>
        <v>86300</v>
      </c>
      <c r="K43" s="30">
        <f>L43+M43</f>
        <v>86300</v>
      </c>
      <c r="L43" s="30">
        <v>0</v>
      </c>
      <c r="M43" s="30">
        <v>86300</v>
      </c>
      <c r="N43" s="30" t="s">
        <v>56</v>
      </c>
      <c r="O43" s="30">
        <v>0</v>
      </c>
      <c r="P43" s="30" t="s">
        <v>56</v>
      </c>
      <c r="Q43" s="30" t="s">
        <v>56</v>
      </c>
      <c r="R43" s="30" t="s">
        <v>56</v>
      </c>
      <c r="S43" s="30">
        <f>T43+V43+W43</f>
        <v>0</v>
      </c>
      <c r="T43" s="30">
        <v>0</v>
      </c>
      <c r="U43" s="30">
        <v>0</v>
      </c>
      <c r="V43" s="30" t="s">
        <v>56</v>
      </c>
      <c r="W43" s="30">
        <v>0</v>
      </c>
    </row>
    <row r="44" spans="1:23" ht="15" customHeight="1">
      <c r="A44" s="26"/>
      <c r="B44" s="102"/>
      <c r="C44" s="102"/>
      <c r="D44" s="102"/>
      <c r="E44" s="103"/>
      <c r="F44" s="103"/>
      <c r="G44" s="29" t="s">
        <v>57</v>
      </c>
      <c r="H44" s="101">
        <f>J44+S44</f>
        <v>9400</v>
      </c>
      <c r="I44" s="114"/>
      <c r="J44" s="30">
        <f>K44+N44+O44+P44+Q44+R44</f>
        <v>9400</v>
      </c>
      <c r="K44" s="30">
        <f>L44+M44</f>
        <v>9400</v>
      </c>
      <c r="L44" s="30" t="s">
        <v>56</v>
      </c>
      <c r="M44" s="30">
        <v>9400</v>
      </c>
      <c r="N44" s="30" t="s">
        <v>56</v>
      </c>
      <c r="O44" s="30" t="s">
        <v>56</v>
      </c>
      <c r="P44" s="30" t="s">
        <v>56</v>
      </c>
      <c r="Q44" s="30" t="s">
        <v>56</v>
      </c>
      <c r="R44" s="30" t="s">
        <v>56</v>
      </c>
      <c r="S44" s="30">
        <f>T44+V44+W44</f>
        <v>0</v>
      </c>
      <c r="T44" s="30">
        <v>0</v>
      </c>
      <c r="U44" s="30">
        <v>0</v>
      </c>
      <c r="V44" s="30" t="s">
        <v>56</v>
      </c>
      <c r="W44" s="30">
        <v>0</v>
      </c>
    </row>
    <row r="45" spans="1:23" ht="14.25" customHeight="1">
      <c r="A45" s="26"/>
      <c r="B45" s="102"/>
      <c r="C45" s="102"/>
      <c r="D45" s="102"/>
      <c r="E45" s="103"/>
      <c r="F45" s="103"/>
      <c r="G45" s="29" t="s">
        <v>58</v>
      </c>
      <c r="H45" s="101">
        <f>J45+S45</f>
        <v>0</v>
      </c>
      <c r="I45" s="114"/>
      <c r="J45" s="30">
        <f>K45+N45+O45+P45+Q45+R45</f>
        <v>0</v>
      </c>
      <c r="K45" s="30">
        <f>L45+M45</f>
        <v>0</v>
      </c>
      <c r="L45" s="30">
        <v>0</v>
      </c>
      <c r="M45" s="30">
        <v>0</v>
      </c>
      <c r="N45" s="30" t="s">
        <v>56</v>
      </c>
      <c r="O45" s="30">
        <v>0</v>
      </c>
      <c r="P45" s="30" t="s">
        <v>56</v>
      </c>
      <c r="Q45" s="30" t="s">
        <v>56</v>
      </c>
      <c r="R45" s="30" t="s">
        <v>56</v>
      </c>
      <c r="S45" s="30">
        <f>T45+V45+W45</f>
        <v>0</v>
      </c>
      <c r="T45" s="30">
        <v>0</v>
      </c>
      <c r="U45" s="30">
        <v>0</v>
      </c>
      <c r="V45" s="30" t="s">
        <v>56</v>
      </c>
      <c r="W45" s="30">
        <v>0</v>
      </c>
    </row>
    <row r="46" spans="1:23" ht="15.75" customHeight="1">
      <c r="A46" s="26"/>
      <c r="B46" s="102"/>
      <c r="C46" s="102"/>
      <c r="D46" s="102"/>
      <c r="E46" s="103"/>
      <c r="F46" s="103"/>
      <c r="G46" s="29" t="s">
        <v>59</v>
      </c>
      <c r="H46" s="101">
        <f>H43-H44+H45</f>
        <v>76900</v>
      </c>
      <c r="I46" s="114"/>
      <c r="J46" s="31">
        <f aca="true" t="shared" si="8" ref="J46:W46">J43-J44+J45</f>
        <v>76900</v>
      </c>
      <c r="K46" s="31">
        <f t="shared" si="8"/>
        <v>76900</v>
      </c>
      <c r="L46" s="30">
        <f t="shared" si="8"/>
        <v>0</v>
      </c>
      <c r="M46" s="30">
        <f t="shared" si="8"/>
        <v>76900</v>
      </c>
      <c r="N46" s="30">
        <f t="shared" si="8"/>
        <v>0</v>
      </c>
      <c r="O46" s="30">
        <f t="shared" si="8"/>
        <v>0</v>
      </c>
      <c r="P46" s="30">
        <f t="shared" si="8"/>
        <v>0</v>
      </c>
      <c r="Q46" s="30">
        <f t="shared" si="8"/>
        <v>0</v>
      </c>
      <c r="R46" s="30">
        <f t="shared" si="8"/>
        <v>0</v>
      </c>
      <c r="S46" s="31">
        <f t="shared" si="8"/>
        <v>0</v>
      </c>
      <c r="T46" s="30">
        <f t="shared" si="8"/>
        <v>0</v>
      </c>
      <c r="U46" s="30">
        <f t="shared" si="8"/>
        <v>0</v>
      </c>
      <c r="V46" s="30">
        <f t="shared" si="8"/>
        <v>0</v>
      </c>
      <c r="W46" s="30">
        <f t="shared" si="8"/>
        <v>0</v>
      </c>
    </row>
    <row r="47" spans="1:23" ht="15" customHeight="1">
      <c r="A47" s="26"/>
      <c r="B47" s="107" t="s">
        <v>108</v>
      </c>
      <c r="C47" s="107"/>
      <c r="D47" s="108"/>
      <c r="E47" s="112" t="s">
        <v>66</v>
      </c>
      <c r="F47" s="112"/>
      <c r="G47" s="29" t="s">
        <v>55</v>
      </c>
      <c r="H47" s="101">
        <f>J47+S47</f>
        <v>4895409.3100000005</v>
      </c>
      <c r="I47" s="101"/>
      <c r="J47" s="30">
        <f>K47+N47+O47+P47+Q47+R47</f>
        <v>4895409.3100000005</v>
      </c>
      <c r="K47" s="30">
        <f>L47+M47</f>
        <v>1706804.31</v>
      </c>
      <c r="L47" s="30">
        <v>1156509</v>
      </c>
      <c r="M47" s="30">
        <v>550295.31</v>
      </c>
      <c r="N47" s="30">
        <v>0</v>
      </c>
      <c r="O47" s="30">
        <v>3188605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30">
        <v>0</v>
      </c>
    </row>
    <row r="48" spans="1:23" ht="15.75" customHeight="1">
      <c r="A48" s="26"/>
      <c r="B48" s="107"/>
      <c r="C48" s="107"/>
      <c r="D48" s="108"/>
      <c r="E48" s="112"/>
      <c r="F48" s="112"/>
      <c r="G48" s="29" t="s">
        <v>57</v>
      </c>
      <c r="H48" s="101">
        <f>J48+S48</f>
        <v>19434</v>
      </c>
      <c r="I48" s="101"/>
      <c r="J48" s="30">
        <f>K48+N48+O48</f>
        <v>19434</v>
      </c>
      <c r="K48" s="30">
        <f>L48+M48</f>
        <v>19434</v>
      </c>
      <c r="L48" s="30">
        <f>L56+L60+L64+L68+L72</f>
        <v>765</v>
      </c>
      <c r="M48" s="30">
        <f>M52+M56+M60+M64+M68+M72</f>
        <v>18669</v>
      </c>
      <c r="N48" s="30">
        <f>N52+N56+N60+N64+N68+N72</f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</row>
    <row r="49" spans="1:23" ht="14.25" customHeight="1">
      <c r="A49" s="26"/>
      <c r="B49" s="107"/>
      <c r="C49" s="107"/>
      <c r="D49" s="108"/>
      <c r="E49" s="112"/>
      <c r="F49" s="112"/>
      <c r="G49" s="29" t="s">
        <v>58</v>
      </c>
      <c r="H49" s="101">
        <f>J49+S49</f>
        <v>34434</v>
      </c>
      <c r="I49" s="101"/>
      <c r="J49" s="30">
        <f>J53+J57+J61+J65+J69+J73</f>
        <v>34434</v>
      </c>
      <c r="K49" s="30">
        <f>L49+M49</f>
        <v>19434</v>
      </c>
      <c r="L49" s="30">
        <f>L53+L57+L61+L65+L69+L73</f>
        <v>1434</v>
      </c>
      <c r="M49" s="30">
        <f>M53+M57+M61+M65+M69+M73</f>
        <v>18000</v>
      </c>
      <c r="N49" s="30">
        <v>0</v>
      </c>
      <c r="O49" s="30">
        <f>O53+O57+O61+O65+O69+O73</f>
        <v>15000</v>
      </c>
      <c r="P49" s="30">
        <v>0</v>
      </c>
      <c r="Q49" s="30">
        <v>0</v>
      </c>
      <c r="R49" s="30">
        <v>0</v>
      </c>
      <c r="S49" s="30">
        <f>T49</f>
        <v>0</v>
      </c>
      <c r="T49" s="30">
        <f>T73</f>
        <v>0</v>
      </c>
      <c r="U49" s="30">
        <v>0</v>
      </c>
      <c r="V49" s="30">
        <v>0</v>
      </c>
      <c r="W49" s="30">
        <v>0</v>
      </c>
    </row>
    <row r="50" spans="1:23" ht="15" customHeight="1">
      <c r="A50" s="26"/>
      <c r="B50" s="107"/>
      <c r="C50" s="107"/>
      <c r="D50" s="108"/>
      <c r="E50" s="112"/>
      <c r="F50" s="112"/>
      <c r="G50" s="29" t="s">
        <v>59</v>
      </c>
      <c r="H50" s="101">
        <f>H47-H48+H49</f>
        <v>4910409.3100000005</v>
      </c>
      <c r="I50" s="101"/>
      <c r="J50" s="30">
        <f aca="true" t="shared" si="9" ref="J50:O50">J47-J48+J49</f>
        <v>4910409.3100000005</v>
      </c>
      <c r="K50" s="30">
        <f t="shared" si="9"/>
        <v>1706804.31</v>
      </c>
      <c r="L50" s="30">
        <f t="shared" si="9"/>
        <v>1157178</v>
      </c>
      <c r="M50" s="30">
        <f>M47-M48+M49</f>
        <v>549626.31</v>
      </c>
      <c r="N50" s="30">
        <f t="shared" si="9"/>
        <v>0</v>
      </c>
      <c r="O50" s="30">
        <f t="shared" si="9"/>
        <v>3203605</v>
      </c>
      <c r="P50" s="30">
        <v>0</v>
      </c>
      <c r="Q50" s="30">
        <v>0</v>
      </c>
      <c r="R50" s="30">
        <v>0</v>
      </c>
      <c r="S50" s="30">
        <f>S47-S48+S49</f>
        <v>0</v>
      </c>
      <c r="T50" s="30">
        <f>T47-T48+T49</f>
        <v>0</v>
      </c>
      <c r="U50" s="30">
        <f>U47-U48+U49</f>
        <v>0</v>
      </c>
      <c r="V50" s="30">
        <v>0</v>
      </c>
      <c r="W50" s="30">
        <v>0</v>
      </c>
    </row>
    <row r="51" spans="1:23" ht="15" customHeight="1">
      <c r="A51" s="26"/>
      <c r="B51" s="102"/>
      <c r="C51" s="102"/>
      <c r="D51" s="102" t="s">
        <v>109</v>
      </c>
      <c r="E51" s="103" t="s">
        <v>115</v>
      </c>
      <c r="F51" s="103"/>
      <c r="G51" s="29" t="s">
        <v>55</v>
      </c>
      <c r="H51" s="101">
        <f>J51+S51</f>
        <v>280000</v>
      </c>
      <c r="I51" s="101"/>
      <c r="J51" s="30">
        <f>K51+N51+O51+P51+Q51+R51</f>
        <v>280000</v>
      </c>
      <c r="K51" s="30">
        <f>L51+M51</f>
        <v>280000</v>
      </c>
      <c r="L51" s="30">
        <v>0</v>
      </c>
      <c r="M51" s="30">
        <v>280000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</row>
    <row r="52" spans="1:23" ht="15" customHeight="1">
      <c r="A52" s="26"/>
      <c r="B52" s="102"/>
      <c r="C52" s="102"/>
      <c r="D52" s="102"/>
      <c r="E52" s="103"/>
      <c r="F52" s="103"/>
      <c r="G52" s="29" t="s">
        <v>57</v>
      </c>
      <c r="H52" s="101">
        <f>J52+S52</f>
        <v>18669</v>
      </c>
      <c r="I52" s="101"/>
      <c r="J52" s="30">
        <f>K52</f>
        <v>18669</v>
      </c>
      <c r="K52" s="30">
        <f>L52+M52</f>
        <v>18669</v>
      </c>
      <c r="L52" s="30">
        <v>0</v>
      </c>
      <c r="M52" s="30">
        <v>18669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</row>
    <row r="53" spans="1:23" ht="12.75" customHeight="1">
      <c r="A53" s="26"/>
      <c r="B53" s="102"/>
      <c r="C53" s="102"/>
      <c r="D53" s="102"/>
      <c r="E53" s="103"/>
      <c r="F53" s="103"/>
      <c r="G53" s="29" t="s">
        <v>58</v>
      </c>
      <c r="H53" s="101">
        <f>J53+S53</f>
        <v>0</v>
      </c>
      <c r="I53" s="101"/>
      <c r="J53" s="30">
        <f>K53+N53+O53+P53+Q53+R53</f>
        <v>0</v>
      </c>
      <c r="K53" s="30">
        <f>L53+M53</f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</row>
    <row r="54" spans="1:23" ht="14.25" customHeight="1">
      <c r="A54" s="26"/>
      <c r="B54" s="102"/>
      <c r="C54" s="102"/>
      <c r="D54" s="102"/>
      <c r="E54" s="103"/>
      <c r="F54" s="103"/>
      <c r="G54" s="29" t="s">
        <v>59</v>
      </c>
      <c r="H54" s="101">
        <f>H51-H52+H53</f>
        <v>261331</v>
      </c>
      <c r="I54" s="101"/>
      <c r="J54" s="30">
        <f aca="true" t="shared" si="10" ref="J54:O54">J51-J52+J53</f>
        <v>261331</v>
      </c>
      <c r="K54" s="30">
        <f t="shared" si="10"/>
        <v>261331</v>
      </c>
      <c r="L54" s="30">
        <f t="shared" si="10"/>
        <v>0</v>
      </c>
      <c r="M54" s="30">
        <f t="shared" si="10"/>
        <v>261331</v>
      </c>
      <c r="N54" s="30">
        <f t="shared" si="10"/>
        <v>0</v>
      </c>
      <c r="O54" s="30">
        <f t="shared" si="10"/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</row>
    <row r="55" spans="1:23" ht="15" customHeight="1">
      <c r="A55" s="26"/>
      <c r="B55" s="102"/>
      <c r="C55" s="102"/>
      <c r="D55" s="102" t="s">
        <v>110</v>
      </c>
      <c r="E55" s="103" t="s">
        <v>118</v>
      </c>
      <c r="F55" s="103"/>
      <c r="G55" s="29" t="s">
        <v>55</v>
      </c>
      <c r="H55" s="101">
        <f>J55+S55</f>
        <v>2726395</v>
      </c>
      <c r="I55" s="101"/>
      <c r="J55" s="30">
        <f>K55+N55+O55+P55+Q55+R55</f>
        <v>2726395</v>
      </c>
      <c r="K55" s="30">
        <f>L55+M55</f>
        <v>172090</v>
      </c>
      <c r="L55" s="30">
        <v>167304</v>
      </c>
      <c r="M55" s="30">
        <v>4786</v>
      </c>
      <c r="N55" s="30">
        <v>0</v>
      </c>
      <c r="O55" s="30">
        <v>2554305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</row>
    <row r="56" spans="1:23" ht="16.5" customHeight="1">
      <c r="A56" s="26"/>
      <c r="B56" s="102"/>
      <c r="C56" s="102"/>
      <c r="D56" s="102"/>
      <c r="E56" s="103"/>
      <c r="F56" s="103"/>
      <c r="G56" s="29" t="s">
        <v>57</v>
      </c>
      <c r="H56" s="101">
        <f>J56+S56</f>
        <v>100</v>
      </c>
      <c r="I56" s="101"/>
      <c r="J56" s="30">
        <f>K56</f>
        <v>100</v>
      </c>
      <c r="K56" s="30">
        <f>L56+M56</f>
        <v>100</v>
      </c>
      <c r="L56" s="30">
        <v>100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</row>
    <row r="57" spans="1:23" ht="15.75" customHeight="1">
      <c r="A57" s="26"/>
      <c r="B57" s="102"/>
      <c r="C57" s="102"/>
      <c r="D57" s="102"/>
      <c r="E57" s="103"/>
      <c r="F57" s="103"/>
      <c r="G57" s="29" t="s">
        <v>58</v>
      </c>
      <c r="H57" s="101">
        <f>J57+S57</f>
        <v>100</v>
      </c>
      <c r="I57" s="101"/>
      <c r="J57" s="30">
        <f>K57+N57+O57+P57+Q57+R57</f>
        <v>100</v>
      </c>
      <c r="K57" s="30">
        <f>L57+M57</f>
        <v>100</v>
      </c>
      <c r="L57" s="30">
        <v>100</v>
      </c>
      <c r="M57" s="30">
        <v>0</v>
      </c>
      <c r="N57" s="30">
        <v>0</v>
      </c>
      <c r="O57" s="30">
        <f>O80</f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</row>
    <row r="58" spans="1:23" ht="40.5" customHeight="1">
      <c r="A58" s="26"/>
      <c r="B58" s="102"/>
      <c r="C58" s="102"/>
      <c r="D58" s="102"/>
      <c r="E58" s="103"/>
      <c r="F58" s="103"/>
      <c r="G58" s="29" t="s">
        <v>59</v>
      </c>
      <c r="H58" s="101">
        <f>H55-H56+H57</f>
        <v>2726395</v>
      </c>
      <c r="I58" s="101"/>
      <c r="J58" s="30">
        <f aca="true" t="shared" si="11" ref="J58:O58">J55-J56+J57</f>
        <v>2726395</v>
      </c>
      <c r="K58" s="30">
        <f t="shared" si="11"/>
        <v>172090</v>
      </c>
      <c r="L58" s="30">
        <f t="shared" si="11"/>
        <v>167304</v>
      </c>
      <c r="M58" s="30">
        <f t="shared" si="11"/>
        <v>4786</v>
      </c>
      <c r="N58" s="30">
        <f t="shared" si="11"/>
        <v>0</v>
      </c>
      <c r="O58" s="30">
        <f t="shared" si="11"/>
        <v>2554305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</row>
    <row r="59" spans="1:23" ht="16.5" customHeight="1">
      <c r="A59" s="26"/>
      <c r="B59" s="102"/>
      <c r="C59" s="102"/>
      <c r="D59" s="102" t="s">
        <v>111</v>
      </c>
      <c r="E59" s="103" t="s">
        <v>119</v>
      </c>
      <c r="F59" s="103"/>
      <c r="G59" s="29" t="s">
        <v>55</v>
      </c>
      <c r="H59" s="101">
        <f>J59+S59</f>
        <v>31900</v>
      </c>
      <c r="I59" s="101"/>
      <c r="J59" s="30">
        <f>K59+N59+O59+P59+Q59+R59</f>
        <v>31900</v>
      </c>
      <c r="K59" s="30">
        <f>L59+M59</f>
        <v>31900</v>
      </c>
      <c r="L59" s="30">
        <v>31900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</row>
    <row r="60" spans="1:23" ht="16.5" customHeight="1">
      <c r="A60" s="26"/>
      <c r="B60" s="102"/>
      <c r="C60" s="102"/>
      <c r="D60" s="102"/>
      <c r="E60" s="103"/>
      <c r="F60" s="103"/>
      <c r="G60" s="29" t="s">
        <v>57</v>
      </c>
      <c r="H60" s="101">
        <f>J60+S60</f>
        <v>0</v>
      </c>
      <c r="I60" s="101"/>
      <c r="J60" s="30">
        <f>K60</f>
        <v>0</v>
      </c>
      <c r="K60" s="30">
        <f>L60+M60</f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</row>
    <row r="61" spans="1:23" ht="16.5" customHeight="1">
      <c r="A61" s="26"/>
      <c r="B61" s="102"/>
      <c r="C61" s="102"/>
      <c r="D61" s="102"/>
      <c r="E61" s="103"/>
      <c r="F61" s="103"/>
      <c r="G61" s="29" t="s">
        <v>58</v>
      </c>
      <c r="H61" s="101">
        <f>J61+S61</f>
        <v>334</v>
      </c>
      <c r="I61" s="101"/>
      <c r="J61" s="30">
        <f>K61+N61+O61+P61+Q61+R61</f>
        <v>334</v>
      </c>
      <c r="K61" s="30">
        <f>L61+M61</f>
        <v>334</v>
      </c>
      <c r="L61" s="30">
        <v>334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</row>
    <row r="62" spans="1:23" ht="39.75" customHeight="1">
      <c r="A62" s="26"/>
      <c r="B62" s="102"/>
      <c r="C62" s="102"/>
      <c r="D62" s="102"/>
      <c r="E62" s="103"/>
      <c r="F62" s="103"/>
      <c r="G62" s="29" t="s">
        <v>59</v>
      </c>
      <c r="H62" s="101">
        <f>H59-H60+H61</f>
        <v>32234</v>
      </c>
      <c r="I62" s="101"/>
      <c r="J62" s="30">
        <f aca="true" t="shared" si="12" ref="J62:O62">J59-J60+J61</f>
        <v>32234</v>
      </c>
      <c r="K62" s="30">
        <f t="shared" si="12"/>
        <v>32234</v>
      </c>
      <c r="L62" s="30">
        <f t="shared" si="12"/>
        <v>32234</v>
      </c>
      <c r="M62" s="30">
        <f t="shared" si="12"/>
        <v>0</v>
      </c>
      <c r="N62" s="30">
        <f t="shared" si="12"/>
        <v>0</v>
      </c>
      <c r="O62" s="30">
        <f t="shared" si="12"/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</row>
    <row r="63" spans="1:23" ht="13.5" customHeight="1">
      <c r="A63" s="26"/>
      <c r="B63" s="102"/>
      <c r="C63" s="102"/>
      <c r="D63" s="102" t="s">
        <v>112</v>
      </c>
      <c r="E63" s="103" t="s">
        <v>116</v>
      </c>
      <c r="F63" s="103"/>
      <c r="G63" s="29" t="s">
        <v>55</v>
      </c>
      <c r="H63" s="101">
        <f>J63+S63</f>
        <v>887841.31</v>
      </c>
      <c r="I63" s="101"/>
      <c r="J63" s="30">
        <f>K63+N63+O63+P63+Q63+R63</f>
        <v>887841.31</v>
      </c>
      <c r="K63" s="30">
        <f>L63+M63</f>
        <v>887841.31</v>
      </c>
      <c r="L63" s="30">
        <v>772275</v>
      </c>
      <c r="M63" s="30">
        <v>115566.31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</row>
    <row r="64" spans="1:23" ht="14.25" customHeight="1">
      <c r="A64" s="26"/>
      <c r="B64" s="102"/>
      <c r="C64" s="102"/>
      <c r="D64" s="102"/>
      <c r="E64" s="103"/>
      <c r="F64" s="103"/>
      <c r="G64" s="29" t="s">
        <v>57</v>
      </c>
      <c r="H64" s="101">
        <f>J64+S64</f>
        <v>0</v>
      </c>
      <c r="I64" s="101"/>
      <c r="J64" s="30">
        <f>K64</f>
        <v>0</v>
      </c>
      <c r="K64" s="30">
        <f>L64+M64</f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</row>
    <row r="65" spans="1:23" ht="13.5" customHeight="1">
      <c r="A65" s="26"/>
      <c r="B65" s="102"/>
      <c r="C65" s="102"/>
      <c r="D65" s="102"/>
      <c r="E65" s="103"/>
      <c r="F65" s="103"/>
      <c r="G65" s="29" t="s">
        <v>58</v>
      </c>
      <c r="H65" s="101">
        <f>J65+S65</f>
        <v>19000</v>
      </c>
      <c r="I65" s="101"/>
      <c r="J65" s="30">
        <f>K65+N65+O65+P65+Q65+R65</f>
        <v>19000</v>
      </c>
      <c r="K65" s="30">
        <f>L65+M65</f>
        <v>19000</v>
      </c>
      <c r="L65" s="30">
        <v>1000</v>
      </c>
      <c r="M65" s="30">
        <v>18000</v>
      </c>
      <c r="N65" s="30">
        <v>0</v>
      </c>
      <c r="O65" s="30">
        <f>O88</f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</row>
    <row r="66" spans="1:23" ht="14.25" customHeight="1">
      <c r="A66" s="26"/>
      <c r="B66" s="102"/>
      <c r="C66" s="102"/>
      <c r="D66" s="102"/>
      <c r="E66" s="103"/>
      <c r="F66" s="103"/>
      <c r="G66" s="29" t="s">
        <v>59</v>
      </c>
      <c r="H66" s="101">
        <f>H63-H64+H65</f>
        <v>906841.31</v>
      </c>
      <c r="I66" s="101"/>
      <c r="J66" s="30">
        <f aca="true" t="shared" si="13" ref="J66:O66">J63-J64+J65</f>
        <v>906841.31</v>
      </c>
      <c r="K66" s="30">
        <f t="shared" si="13"/>
        <v>906841.31</v>
      </c>
      <c r="L66" s="30">
        <f t="shared" si="13"/>
        <v>773275</v>
      </c>
      <c r="M66" s="30">
        <f t="shared" si="13"/>
        <v>133566.31</v>
      </c>
      <c r="N66" s="30">
        <f t="shared" si="13"/>
        <v>0</v>
      </c>
      <c r="O66" s="30">
        <f t="shared" si="13"/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</row>
    <row r="67" spans="1:23" ht="16.5" customHeight="1">
      <c r="A67" s="26"/>
      <c r="B67" s="102"/>
      <c r="C67" s="102"/>
      <c r="D67" s="102" t="s">
        <v>113</v>
      </c>
      <c r="E67" s="103" t="s">
        <v>83</v>
      </c>
      <c r="F67" s="103"/>
      <c r="G67" s="29" t="s">
        <v>55</v>
      </c>
      <c r="H67" s="101">
        <f>J67+S67</f>
        <v>319973</v>
      </c>
      <c r="I67" s="101"/>
      <c r="J67" s="30">
        <f>K67+N67+O67+P67+Q67+R67</f>
        <v>319973</v>
      </c>
      <c r="K67" s="30">
        <v>319973</v>
      </c>
      <c r="L67" s="30">
        <v>185030</v>
      </c>
      <c r="M67" s="30">
        <v>134943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</row>
    <row r="68" spans="1:23" ht="16.5" customHeight="1">
      <c r="A68" s="26"/>
      <c r="B68" s="102"/>
      <c r="C68" s="102"/>
      <c r="D68" s="102"/>
      <c r="E68" s="103"/>
      <c r="F68" s="103"/>
      <c r="G68" s="29" t="s">
        <v>57</v>
      </c>
      <c r="H68" s="101">
        <f>J68+S68</f>
        <v>665</v>
      </c>
      <c r="I68" s="101"/>
      <c r="J68" s="30">
        <f>K68</f>
        <v>665</v>
      </c>
      <c r="K68" s="30">
        <f>L68+M68</f>
        <v>665</v>
      </c>
      <c r="L68" s="30">
        <v>665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</row>
    <row r="69" spans="1:23" ht="16.5" customHeight="1">
      <c r="A69" s="26"/>
      <c r="B69" s="102"/>
      <c r="C69" s="102"/>
      <c r="D69" s="102"/>
      <c r="E69" s="103"/>
      <c r="F69" s="103"/>
      <c r="G69" s="29" t="s">
        <v>58</v>
      </c>
      <c r="H69" s="101">
        <f>J69+S69</f>
        <v>0</v>
      </c>
      <c r="I69" s="101"/>
      <c r="J69" s="30">
        <f>K69+N69+O69+P69+Q69+R69</f>
        <v>0</v>
      </c>
      <c r="K69" s="30">
        <f>L69+M69</f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</row>
    <row r="70" spans="1:23" ht="16.5" customHeight="1">
      <c r="A70" s="26"/>
      <c r="B70" s="102"/>
      <c r="C70" s="102"/>
      <c r="D70" s="102"/>
      <c r="E70" s="103"/>
      <c r="F70" s="103"/>
      <c r="G70" s="29" t="s">
        <v>59</v>
      </c>
      <c r="H70" s="101">
        <f>H67-H68+H69</f>
        <v>319308</v>
      </c>
      <c r="I70" s="101"/>
      <c r="J70" s="30">
        <f aca="true" t="shared" si="14" ref="J70:O70">J67-J68+J69</f>
        <v>319308</v>
      </c>
      <c r="K70" s="30">
        <f t="shared" si="14"/>
        <v>319308</v>
      </c>
      <c r="L70" s="30">
        <f t="shared" si="14"/>
        <v>184365</v>
      </c>
      <c r="M70" s="30">
        <f t="shared" si="14"/>
        <v>134943</v>
      </c>
      <c r="N70" s="30">
        <f t="shared" si="14"/>
        <v>0</v>
      </c>
      <c r="O70" s="30">
        <f t="shared" si="14"/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</row>
    <row r="71" spans="1:23" ht="15" customHeight="1">
      <c r="A71" s="26"/>
      <c r="B71" s="102"/>
      <c r="C71" s="102"/>
      <c r="D71" s="102" t="s">
        <v>114</v>
      </c>
      <c r="E71" s="103" t="s">
        <v>68</v>
      </c>
      <c r="F71" s="103"/>
      <c r="G71" s="29" t="s">
        <v>55</v>
      </c>
      <c r="H71" s="101">
        <f>J71+S71</f>
        <v>164500</v>
      </c>
      <c r="I71" s="101"/>
      <c r="J71" s="30">
        <f>K71+N71+O71+P71+Q71+R71</f>
        <v>164500</v>
      </c>
      <c r="K71" s="30">
        <f>L71+M71</f>
        <v>15000</v>
      </c>
      <c r="L71" s="30">
        <v>0</v>
      </c>
      <c r="M71" s="30">
        <v>15000</v>
      </c>
      <c r="N71" s="30">
        <v>0</v>
      </c>
      <c r="O71" s="30">
        <v>149500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</row>
    <row r="72" spans="1:23" ht="13.5" customHeight="1">
      <c r="A72" s="26"/>
      <c r="B72" s="102"/>
      <c r="C72" s="102"/>
      <c r="D72" s="102"/>
      <c r="E72" s="103"/>
      <c r="F72" s="103"/>
      <c r="G72" s="29" t="s">
        <v>57</v>
      </c>
      <c r="H72" s="101">
        <f>J72+S72</f>
        <v>0</v>
      </c>
      <c r="I72" s="101"/>
      <c r="J72" s="30">
        <f>K72</f>
        <v>0</v>
      </c>
      <c r="K72" s="30">
        <f>L72+M72</f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</row>
    <row r="73" spans="1:23" ht="13.5" customHeight="1">
      <c r="A73" s="26"/>
      <c r="B73" s="102"/>
      <c r="C73" s="102"/>
      <c r="D73" s="102"/>
      <c r="E73" s="103"/>
      <c r="F73" s="103"/>
      <c r="G73" s="29" t="s">
        <v>58</v>
      </c>
      <c r="H73" s="101">
        <f>J73+S73</f>
        <v>15000</v>
      </c>
      <c r="I73" s="101"/>
      <c r="J73" s="30">
        <f>K73+N73+O73+P73+Q73+R73</f>
        <v>15000</v>
      </c>
      <c r="K73" s="30">
        <f>L73+M73</f>
        <v>0</v>
      </c>
      <c r="L73" s="30">
        <v>0</v>
      </c>
      <c r="M73" s="30">
        <v>0</v>
      </c>
      <c r="N73" s="30">
        <v>0</v>
      </c>
      <c r="O73" s="30">
        <v>15000</v>
      </c>
      <c r="P73" s="30">
        <v>0</v>
      </c>
      <c r="Q73" s="30">
        <v>0</v>
      </c>
      <c r="R73" s="30">
        <v>0</v>
      </c>
      <c r="S73" s="30">
        <f>T73</f>
        <v>0</v>
      </c>
      <c r="T73" s="30">
        <v>0</v>
      </c>
      <c r="U73" s="30">
        <v>0</v>
      </c>
      <c r="V73" s="30">
        <v>0</v>
      </c>
      <c r="W73" s="30">
        <v>0</v>
      </c>
    </row>
    <row r="74" spans="1:23" ht="13.5" customHeight="1">
      <c r="A74" s="26"/>
      <c r="B74" s="102"/>
      <c r="C74" s="102"/>
      <c r="D74" s="102"/>
      <c r="E74" s="103"/>
      <c r="F74" s="103"/>
      <c r="G74" s="29" t="s">
        <v>59</v>
      </c>
      <c r="H74" s="101">
        <f>H71-H72+H73</f>
        <v>179500</v>
      </c>
      <c r="I74" s="101"/>
      <c r="J74" s="30">
        <f aca="true" t="shared" si="15" ref="J74:O74">J71-J72+J73</f>
        <v>179500</v>
      </c>
      <c r="K74" s="30">
        <f t="shared" si="15"/>
        <v>15000</v>
      </c>
      <c r="L74" s="30">
        <f t="shared" si="15"/>
        <v>0</v>
      </c>
      <c r="M74" s="30">
        <f t="shared" si="15"/>
        <v>15000</v>
      </c>
      <c r="N74" s="30">
        <f t="shared" si="15"/>
        <v>0</v>
      </c>
      <c r="O74" s="30">
        <f t="shared" si="15"/>
        <v>164500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30">
        <v>0</v>
      </c>
      <c r="W74" s="30">
        <v>0</v>
      </c>
    </row>
    <row r="75" spans="1:23" ht="19.5" customHeight="1">
      <c r="A75" s="26"/>
      <c r="B75" s="108" t="s">
        <v>60</v>
      </c>
      <c r="C75" s="108"/>
      <c r="D75" s="108"/>
      <c r="E75" s="108"/>
      <c r="F75" s="108"/>
      <c r="G75" s="81" t="s">
        <v>55</v>
      </c>
      <c r="H75" s="110">
        <f>J75+S75</f>
        <v>44659411.480000004</v>
      </c>
      <c r="I75" s="110"/>
      <c r="J75" s="84">
        <f>K75+N75+O75+P75+R75</f>
        <v>29583520.3</v>
      </c>
      <c r="K75" s="32">
        <f>L75+M75</f>
        <v>23496041.66</v>
      </c>
      <c r="L75" s="32">
        <v>15309643.91</v>
      </c>
      <c r="M75" s="32">
        <v>8186397.75</v>
      </c>
      <c r="N75" s="32">
        <v>950790</v>
      </c>
      <c r="O75" s="32">
        <v>4051042</v>
      </c>
      <c r="P75" s="32">
        <v>94825.64</v>
      </c>
      <c r="Q75" s="32" t="s">
        <v>56</v>
      </c>
      <c r="R75" s="32">
        <v>990821</v>
      </c>
      <c r="S75" s="32">
        <v>15075891.18</v>
      </c>
      <c r="T75" s="32">
        <v>14548028.18</v>
      </c>
      <c r="U75" s="32">
        <v>9456086.9</v>
      </c>
      <c r="V75" s="32" t="s">
        <v>61</v>
      </c>
      <c r="W75" s="32">
        <v>27863</v>
      </c>
    </row>
    <row r="76" spans="1:23" ht="18.75" customHeight="1">
      <c r="A76" s="26"/>
      <c r="B76" s="108"/>
      <c r="C76" s="108"/>
      <c r="D76" s="108"/>
      <c r="E76" s="108"/>
      <c r="F76" s="108"/>
      <c r="G76" s="81" t="s">
        <v>57</v>
      </c>
      <c r="H76" s="110">
        <f>J76+S76</f>
        <v>46013</v>
      </c>
      <c r="I76" s="110"/>
      <c r="J76" s="84">
        <f>K76+N76+O76+P76+Q76+R76</f>
        <v>46013</v>
      </c>
      <c r="K76" s="32">
        <f>L76+M76</f>
        <v>39513</v>
      </c>
      <c r="L76" s="32">
        <f>L48+L40+L28+L20+L12</f>
        <v>4444</v>
      </c>
      <c r="M76" s="32">
        <f>M16+M20+M40+M48</f>
        <v>35069</v>
      </c>
      <c r="N76" s="32" t="s">
        <v>56</v>
      </c>
      <c r="O76" s="32">
        <f>O28</f>
        <v>6500</v>
      </c>
      <c r="P76" s="32" t="s">
        <v>56</v>
      </c>
      <c r="Q76" s="32" t="s">
        <v>56</v>
      </c>
      <c r="R76" s="32" t="s">
        <v>56</v>
      </c>
      <c r="S76" s="32">
        <f>T76+V76+W76</f>
        <v>0</v>
      </c>
      <c r="T76" s="32">
        <v>0</v>
      </c>
      <c r="U76" s="32">
        <v>0</v>
      </c>
      <c r="V76" s="32" t="s">
        <v>56</v>
      </c>
      <c r="W76" s="30">
        <v>0</v>
      </c>
    </row>
    <row r="77" spans="1:23" ht="18" customHeight="1">
      <c r="A77" s="26"/>
      <c r="B77" s="108"/>
      <c r="C77" s="108"/>
      <c r="D77" s="108"/>
      <c r="E77" s="108"/>
      <c r="F77" s="108"/>
      <c r="G77" s="81" t="s">
        <v>58</v>
      </c>
      <c r="H77" s="110">
        <f>J77+S77</f>
        <v>70182</v>
      </c>
      <c r="I77" s="110"/>
      <c r="J77" s="84">
        <f>J49+J29+J41+J21+J13</f>
        <v>70182</v>
      </c>
      <c r="K77" s="32">
        <f>L77+M77</f>
        <v>55182</v>
      </c>
      <c r="L77" s="32">
        <f>L73+L49+L41+L29+L21+L13</f>
        <v>17552</v>
      </c>
      <c r="M77" s="32">
        <f>M49+M41+M29+M21+M13</f>
        <v>37630</v>
      </c>
      <c r="N77" s="32">
        <v>0</v>
      </c>
      <c r="O77" s="32">
        <f>O73</f>
        <v>15000</v>
      </c>
      <c r="P77" s="32">
        <v>0</v>
      </c>
      <c r="Q77" s="32" t="s">
        <v>56</v>
      </c>
      <c r="R77" s="32">
        <v>0</v>
      </c>
      <c r="S77" s="32">
        <f>T77+V77+W77</f>
        <v>0</v>
      </c>
      <c r="T77" s="32">
        <v>0</v>
      </c>
      <c r="U77" s="32">
        <v>0</v>
      </c>
      <c r="V77" s="32" t="s">
        <v>56</v>
      </c>
      <c r="W77" s="30">
        <v>0</v>
      </c>
    </row>
    <row r="78" spans="1:23" s="34" customFormat="1" ht="19.5" customHeight="1">
      <c r="A78" s="33"/>
      <c r="B78" s="108"/>
      <c r="C78" s="108"/>
      <c r="D78" s="108"/>
      <c r="E78" s="108"/>
      <c r="F78" s="108"/>
      <c r="G78" s="82" t="s">
        <v>59</v>
      </c>
      <c r="H78" s="110">
        <f>H75-H76+H77</f>
        <v>44683580.480000004</v>
      </c>
      <c r="I78" s="110"/>
      <c r="J78" s="84">
        <f>J75-J76+J77</f>
        <v>29607689.3</v>
      </c>
      <c r="K78" s="32">
        <f>K75-K76+K77</f>
        <v>23511710.66</v>
      </c>
      <c r="L78" s="32">
        <f aca="true" t="shared" si="16" ref="L78:W78">L75-L76+L77</f>
        <v>15322751.91</v>
      </c>
      <c r="M78" s="32">
        <f t="shared" si="16"/>
        <v>8188958.75</v>
      </c>
      <c r="N78" s="32">
        <f t="shared" si="16"/>
        <v>950790</v>
      </c>
      <c r="O78" s="32">
        <f>O75-O76+O77</f>
        <v>4059542</v>
      </c>
      <c r="P78" s="32">
        <f t="shared" si="16"/>
        <v>94825.64</v>
      </c>
      <c r="Q78" s="32">
        <f t="shared" si="16"/>
        <v>0</v>
      </c>
      <c r="R78" s="32">
        <f t="shared" si="16"/>
        <v>990821</v>
      </c>
      <c r="S78" s="32">
        <f>S75-S76+S77</f>
        <v>15075891.18</v>
      </c>
      <c r="T78" s="32">
        <v>14548028.18</v>
      </c>
      <c r="U78" s="32">
        <f t="shared" si="16"/>
        <v>9456086.9</v>
      </c>
      <c r="V78" s="32">
        <f t="shared" si="16"/>
        <v>500000</v>
      </c>
      <c r="W78" s="32">
        <f t="shared" si="16"/>
        <v>27863</v>
      </c>
    </row>
    <row r="79" spans="1:23" s="34" customFormat="1" ht="14.25" customHeight="1">
      <c r="A79" s="33"/>
      <c r="B79" s="111" t="s">
        <v>62</v>
      </c>
      <c r="C79" s="111"/>
      <c r="D79" s="111"/>
      <c r="E79" s="111"/>
      <c r="F79" s="111"/>
      <c r="G79" s="111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</row>
    <row r="80" spans="1:23" s="34" customFormat="1" ht="12.75" customHeight="1">
      <c r="A80" s="33"/>
      <c r="B80" s="104" t="s">
        <v>96</v>
      </c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</row>
    <row r="81" spans="1:23" s="34" customFormat="1" ht="114.75" customHeight="1">
      <c r="A81" s="33"/>
      <c r="B81" s="105" t="s">
        <v>120</v>
      </c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</row>
    <row r="82" spans="20:22" ht="24" customHeight="1">
      <c r="T82" s="106" t="s">
        <v>15</v>
      </c>
      <c r="U82" s="106"/>
      <c r="V82" s="106"/>
    </row>
    <row r="83" spans="20:22" ht="11.25" customHeight="1">
      <c r="T83" s="1"/>
      <c r="U83" s="1"/>
      <c r="V83"/>
    </row>
    <row r="84" spans="17:22" ht="19.5" customHeight="1">
      <c r="Q84" s="83"/>
      <c r="T84" s="106" t="s">
        <v>16</v>
      </c>
      <c r="U84" s="106"/>
      <c r="V84" s="106"/>
    </row>
  </sheetData>
  <sheetProtection/>
  <mergeCells count="154">
    <mergeCell ref="A1:W1"/>
    <mergeCell ref="B2:W2"/>
    <mergeCell ref="A3:B3"/>
    <mergeCell ref="C3:E3"/>
    <mergeCell ref="F3:H3"/>
    <mergeCell ref="I3:W3"/>
    <mergeCell ref="V6:V9"/>
    <mergeCell ref="B4:C9"/>
    <mergeCell ref="D4:D9"/>
    <mergeCell ref="W6:W9"/>
    <mergeCell ref="K7:K9"/>
    <mergeCell ref="Q7:Q9"/>
    <mergeCell ref="R7:R9"/>
    <mergeCell ref="N7:N9"/>
    <mergeCell ref="O7:O9"/>
    <mergeCell ref="P7:P9"/>
    <mergeCell ref="U6:U7"/>
    <mergeCell ref="S5:S9"/>
    <mergeCell ref="T6:T9"/>
    <mergeCell ref="K5:R6"/>
    <mergeCell ref="B10:C10"/>
    <mergeCell ref="E10:G10"/>
    <mergeCell ref="H10:I10"/>
    <mergeCell ref="L7:M8"/>
    <mergeCell ref="E4:G9"/>
    <mergeCell ref="H4:I9"/>
    <mergeCell ref="J4:W4"/>
    <mergeCell ref="J5:J9"/>
    <mergeCell ref="U8:U9"/>
    <mergeCell ref="T5:W5"/>
    <mergeCell ref="X39:X41"/>
    <mergeCell ref="B43:C46"/>
    <mergeCell ref="D43:D46"/>
    <mergeCell ref="E43:F46"/>
    <mergeCell ref="H43:I43"/>
    <mergeCell ref="H44:I44"/>
    <mergeCell ref="H45:I45"/>
    <mergeCell ref="H46:I46"/>
    <mergeCell ref="H39:I39"/>
    <mergeCell ref="H40:I40"/>
    <mergeCell ref="H41:I41"/>
    <mergeCell ref="H42:I42"/>
    <mergeCell ref="B31:C34"/>
    <mergeCell ref="D31:D34"/>
    <mergeCell ref="E31:F34"/>
    <mergeCell ref="B39:C42"/>
    <mergeCell ref="D39:D42"/>
    <mergeCell ref="E39:F42"/>
    <mergeCell ref="B35:C38"/>
    <mergeCell ref="D35:D38"/>
    <mergeCell ref="E35:F38"/>
    <mergeCell ref="H31:I31"/>
    <mergeCell ref="H32:I32"/>
    <mergeCell ref="H33:I33"/>
    <mergeCell ref="H34:I34"/>
    <mergeCell ref="E23:F26"/>
    <mergeCell ref="H23:I23"/>
    <mergeCell ref="H24:I24"/>
    <mergeCell ref="H25:I25"/>
    <mergeCell ref="H26:I26"/>
    <mergeCell ref="B11:C14"/>
    <mergeCell ref="D11:D14"/>
    <mergeCell ref="E11:F14"/>
    <mergeCell ref="H11:I11"/>
    <mergeCell ref="X11:X13"/>
    <mergeCell ref="H12:I12"/>
    <mergeCell ref="H13:I13"/>
    <mergeCell ref="H14:I14"/>
    <mergeCell ref="B15:C18"/>
    <mergeCell ref="D15:D18"/>
    <mergeCell ref="E15:F18"/>
    <mergeCell ref="H15:I15"/>
    <mergeCell ref="H16:I16"/>
    <mergeCell ref="H17:I17"/>
    <mergeCell ref="H18:I18"/>
    <mergeCell ref="B27:C30"/>
    <mergeCell ref="D27:D30"/>
    <mergeCell ref="E27:F30"/>
    <mergeCell ref="H27:I27"/>
    <mergeCell ref="H28:I28"/>
    <mergeCell ref="H29:I29"/>
    <mergeCell ref="H30:I30"/>
    <mergeCell ref="H35:I35"/>
    <mergeCell ref="H36:I36"/>
    <mergeCell ref="H37:I37"/>
    <mergeCell ref="H38:I38"/>
    <mergeCell ref="B47:C50"/>
    <mergeCell ref="D47:D50"/>
    <mergeCell ref="E47:F50"/>
    <mergeCell ref="H47:I47"/>
    <mergeCell ref="H48:I48"/>
    <mergeCell ref="H49:I49"/>
    <mergeCell ref="H50:I50"/>
    <mergeCell ref="B67:C70"/>
    <mergeCell ref="D67:D70"/>
    <mergeCell ref="E67:F70"/>
    <mergeCell ref="H67:I67"/>
    <mergeCell ref="H68:I68"/>
    <mergeCell ref="H69:I69"/>
    <mergeCell ref="H70:I70"/>
    <mergeCell ref="B55:C58"/>
    <mergeCell ref="D55:D58"/>
    <mergeCell ref="B71:C74"/>
    <mergeCell ref="D71:D74"/>
    <mergeCell ref="E71:F74"/>
    <mergeCell ref="H71:I71"/>
    <mergeCell ref="H72:I72"/>
    <mergeCell ref="H73:I73"/>
    <mergeCell ref="H74:I74"/>
    <mergeCell ref="B75:F78"/>
    <mergeCell ref="H75:I75"/>
    <mergeCell ref="H76:I76"/>
    <mergeCell ref="H77:I77"/>
    <mergeCell ref="H78:I78"/>
    <mergeCell ref="B79:G79"/>
    <mergeCell ref="B80:W80"/>
    <mergeCell ref="B81:W81"/>
    <mergeCell ref="T82:V82"/>
    <mergeCell ref="T84:V84"/>
    <mergeCell ref="B19:C22"/>
    <mergeCell ref="D19:D22"/>
    <mergeCell ref="E19:F22"/>
    <mergeCell ref="H19:I19"/>
    <mergeCell ref="H20:I20"/>
    <mergeCell ref="H21:I21"/>
    <mergeCell ref="H22:I22"/>
    <mergeCell ref="B23:C26"/>
    <mergeCell ref="D23:D26"/>
    <mergeCell ref="B51:C54"/>
    <mergeCell ref="D51:D54"/>
    <mergeCell ref="E51:F54"/>
    <mergeCell ref="H51:I51"/>
    <mergeCell ref="H52:I52"/>
    <mergeCell ref="H53:I53"/>
    <mergeCell ref="H54:I54"/>
    <mergeCell ref="E55:F58"/>
    <mergeCell ref="H55:I55"/>
    <mergeCell ref="H56:I56"/>
    <mergeCell ref="H57:I57"/>
    <mergeCell ref="H58:I58"/>
    <mergeCell ref="B59:C62"/>
    <mergeCell ref="D59:D62"/>
    <mergeCell ref="E59:F62"/>
    <mergeCell ref="H59:I59"/>
    <mergeCell ref="H60:I60"/>
    <mergeCell ref="H61:I61"/>
    <mergeCell ref="H62:I62"/>
    <mergeCell ref="B63:C66"/>
    <mergeCell ref="D63:D66"/>
    <mergeCell ref="E63:F66"/>
    <mergeCell ref="H63:I63"/>
    <mergeCell ref="H64:I64"/>
    <mergeCell ref="H65:I65"/>
    <mergeCell ref="H66:I66"/>
  </mergeCells>
  <printOptions/>
  <pageMargins left="0.3937007874015748" right="0.2755905511811024" top="0.4724409448818898" bottom="0.3937007874015748" header="0" footer="0"/>
  <pageSetup horizontalDpi="600" verticalDpi="600" orientation="landscape" paperSize="9" scale="90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26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9.140625" style="1" customWidth="1"/>
    <col min="2" max="2" width="11.28125" style="1" customWidth="1"/>
    <col min="3" max="3" width="61.00390625" style="1" customWidth="1"/>
    <col min="4" max="4" width="15.8515625" style="1" customWidth="1"/>
    <col min="5" max="5" width="15.421875" style="1" customWidth="1"/>
    <col min="6" max="6" width="15.7109375" style="1" customWidth="1"/>
    <col min="7" max="7" width="13.8515625" style="0" customWidth="1"/>
  </cols>
  <sheetData>
    <row r="1" spans="3:25" ht="15.75" customHeight="1">
      <c r="C1" s="117" t="s">
        <v>88</v>
      </c>
      <c r="D1" s="117"/>
      <c r="E1" s="117"/>
      <c r="F1" s="117"/>
      <c r="G1" s="117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</row>
    <row r="2" spans="3:24" ht="18" customHeight="1">
      <c r="C2" s="118" t="s">
        <v>87</v>
      </c>
      <c r="D2" s="118"/>
      <c r="E2" s="118"/>
      <c r="F2" s="118"/>
      <c r="G2" s="118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1:7" ht="39.75" customHeight="1">
      <c r="A3" s="122" t="s">
        <v>84</v>
      </c>
      <c r="B3" s="122"/>
      <c r="C3" s="122"/>
      <c r="D3" s="122"/>
      <c r="E3" s="122"/>
      <c r="F3" s="122"/>
      <c r="G3" s="122"/>
    </row>
    <row r="4" ht="7.5" customHeight="1">
      <c r="G4" s="40"/>
    </row>
    <row r="5" spans="1:7" s="42" customFormat="1" ht="15" customHeight="1">
      <c r="A5" s="123" t="s">
        <v>0</v>
      </c>
      <c r="B5" s="124" t="s">
        <v>13</v>
      </c>
      <c r="C5" s="124" t="s">
        <v>69</v>
      </c>
      <c r="D5" s="126" t="s">
        <v>70</v>
      </c>
      <c r="E5" s="126" t="s">
        <v>71</v>
      </c>
      <c r="F5" s="126" t="s">
        <v>25</v>
      </c>
      <c r="G5" s="126"/>
    </row>
    <row r="6" spans="1:7" s="42" customFormat="1" ht="36" customHeight="1">
      <c r="A6" s="123"/>
      <c r="B6" s="125"/>
      <c r="C6" s="125"/>
      <c r="D6" s="123"/>
      <c r="E6" s="126"/>
      <c r="F6" s="41" t="s">
        <v>72</v>
      </c>
      <c r="G6" s="41" t="s">
        <v>73</v>
      </c>
    </row>
    <row r="7" spans="1:7" s="44" customFormat="1" ht="15" customHeight="1">
      <c r="A7" s="43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</row>
    <row r="8" spans="1:7" s="46" customFormat="1" ht="21" customHeight="1">
      <c r="A8" s="37" t="s">
        <v>64</v>
      </c>
      <c r="B8" s="45"/>
      <c r="C8" s="38" t="s">
        <v>65</v>
      </c>
      <c r="D8" s="74">
        <f>D9</f>
        <v>50026.23</v>
      </c>
      <c r="E8" s="74">
        <f>E9</f>
        <v>50026.23</v>
      </c>
      <c r="F8" s="74">
        <f>E8</f>
        <v>50026.23</v>
      </c>
      <c r="G8" s="75">
        <v>0</v>
      </c>
    </row>
    <row r="9" spans="1:7" ht="19.5" customHeight="1">
      <c r="A9" s="47"/>
      <c r="B9" s="48" t="s">
        <v>67</v>
      </c>
      <c r="C9" s="49" t="s">
        <v>68</v>
      </c>
      <c r="D9" s="76">
        <v>50026.23</v>
      </c>
      <c r="E9" s="76">
        <v>50026.23</v>
      </c>
      <c r="F9" s="76">
        <f>E9</f>
        <v>50026.23</v>
      </c>
      <c r="G9" s="77">
        <v>0</v>
      </c>
    </row>
    <row r="10" spans="1:7" s="46" customFormat="1" ht="21" customHeight="1">
      <c r="A10" s="45">
        <v>750</v>
      </c>
      <c r="B10" s="45"/>
      <c r="C10" s="51" t="s">
        <v>74</v>
      </c>
      <c r="D10" s="74">
        <f>D11+D12</f>
        <v>105482</v>
      </c>
      <c r="E10" s="74">
        <f>E11+E12</f>
        <v>105482</v>
      </c>
      <c r="F10" s="74">
        <f>F11+F12</f>
        <v>105482</v>
      </c>
      <c r="G10" s="75">
        <v>0</v>
      </c>
    </row>
    <row r="11" spans="1:7" ht="19.5" customHeight="1">
      <c r="A11" s="47"/>
      <c r="B11" s="47">
        <v>75011</v>
      </c>
      <c r="C11" s="50" t="s">
        <v>75</v>
      </c>
      <c r="D11" s="76">
        <v>79083</v>
      </c>
      <c r="E11" s="76">
        <v>79083</v>
      </c>
      <c r="F11" s="76">
        <f>E11</f>
        <v>79083</v>
      </c>
      <c r="G11" s="77">
        <v>0</v>
      </c>
    </row>
    <row r="12" spans="1:7" ht="21" customHeight="1">
      <c r="A12" s="47"/>
      <c r="B12" s="47">
        <v>75056</v>
      </c>
      <c r="C12" s="50" t="s">
        <v>76</v>
      </c>
      <c r="D12" s="76">
        <v>26399</v>
      </c>
      <c r="E12" s="76">
        <v>26399</v>
      </c>
      <c r="F12" s="76">
        <f>E12</f>
        <v>26399</v>
      </c>
      <c r="G12" s="77">
        <v>0</v>
      </c>
    </row>
    <row r="13" spans="1:7" s="46" customFormat="1" ht="31.5" customHeight="1">
      <c r="A13" s="45">
        <v>751</v>
      </c>
      <c r="B13" s="45"/>
      <c r="C13" s="52" t="s">
        <v>77</v>
      </c>
      <c r="D13" s="74">
        <f>D14+D15</f>
        <v>10969</v>
      </c>
      <c r="E13" s="74">
        <f>E14+E15</f>
        <v>10969</v>
      </c>
      <c r="F13" s="74">
        <f>F14+F15</f>
        <v>10969</v>
      </c>
      <c r="G13" s="78">
        <v>0</v>
      </c>
    </row>
    <row r="14" spans="1:7" ht="27.75" customHeight="1">
      <c r="A14" s="47"/>
      <c r="B14" s="47">
        <v>75101</v>
      </c>
      <c r="C14" s="36" t="s">
        <v>78</v>
      </c>
      <c r="D14" s="76">
        <v>1800</v>
      </c>
      <c r="E14" s="76">
        <v>1800</v>
      </c>
      <c r="F14" s="76">
        <f>E14</f>
        <v>1800</v>
      </c>
      <c r="G14" s="77">
        <v>0</v>
      </c>
    </row>
    <row r="15" spans="1:7" ht="18.75" customHeight="1">
      <c r="A15" s="47"/>
      <c r="B15" s="47">
        <v>75108</v>
      </c>
      <c r="C15" s="36" t="s">
        <v>91</v>
      </c>
      <c r="D15" s="76">
        <v>9169</v>
      </c>
      <c r="E15" s="76">
        <v>9169</v>
      </c>
      <c r="F15" s="76">
        <v>9169</v>
      </c>
      <c r="G15" s="77"/>
    </row>
    <row r="16" spans="1:7" s="46" customFormat="1" ht="24.75" customHeight="1">
      <c r="A16" s="53">
        <v>754</v>
      </c>
      <c r="B16" s="53"/>
      <c r="C16" s="54" t="s">
        <v>79</v>
      </c>
      <c r="D16" s="79">
        <f>D17</f>
        <v>300</v>
      </c>
      <c r="E16" s="79">
        <f>E17</f>
        <v>300</v>
      </c>
      <c r="F16" s="79">
        <f>F17</f>
        <v>300</v>
      </c>
      <c r="G16" s="78">
        <v>0</v>
      </c>
    </row>
    <row r="17" spans="1:7" ht="19.5" customHeight="1">
      <c r="A17" s="55"/>
      <c r="B17" s="55">
        <v>75414</v>
      </c>
      <c r="C17" s="56" t="s">
        <v>80</v>
      </c>
      <c r="D17" s="80">
        <v>300</v>
      </c>
      <c r="E17" s="80">
        <v>300</v>
      </c>
      <c r="F17" s="80">
        <f>E17</f>
        <v>300</v>
      </c>
      <c r="G17" s="77"/>
    </row>
    <row r="18" spans="1:7" s="46" customFormat="1" ht="20.25" customHeight="1">
      <c r="A18" s="45">
        <v>852</v>
      </c>
      <c r="B18" s="45"/>
      <c r="C18" s="57" t="s">
        <v>66</v>
      </c>
      <c r="D18" s="74">
        <f>D19+D20+D21</f>
        <v>2810000</v>
      </c>
      <c r="E18" s="74">
        <f>E19+E20+E21</f>
        <v>2810000</v>
      </c>
      <c r="F18" s="74">
        <f>F19+F20+F21</f>
        <v>2810000</v>
      </c>
      <c r="G18" s="78">
        <v>0</v>
      </c>
    </row>
    <row r="19" spans="1:7" ht="42" customHeight="1">
      <c r="A19" s="47"/>
      <c r="B19" s="47">
        <v>85212</v>
      </c>
      <c r="C19" s="39" t="s">
        <v>81</v>
      </c>
      <c r="D19" s="76">
        <v>2703000</v>
      </c>
      <c r="E19" s="76">
        <v>2703000</v>
      </c>
      <c r="F19" s="76">
        <f>E19</f>
        <v>2703000</v>
      </c>
      <c r="G19" s="77">
        <v>0</v>
      </c>
    </row>
    <row r="20" spans="1:7" ht="30.75" customHeight="1">
      <c r="A20" s="47"/>
      <c r="B20" s="47">
        <v>85213</v>
      </c>
      <c r="C20" s="39" t="s">
        <v>82</v>
      </c>
      <c r="D20" s="76">
        <v>13000</v>
      </c>
      <c r="E20" s="76">
        <v>13000</v>
      </c>
      <c r="F20" s="76">
        <f>E20</f>
        <v>13000</v>
      </c>
      <c r="G20" s="77">
        <v>0</v>
      </c>
    </row>
    <row r="21" spans="1:7" ht="20.25" customHeight="1">
      <c r="A21" s="47"/>
      <c r="B21" s="47">
        <v>85228</v>
      </c>
      <c r="C21" s="39" t="s">
        <v>83</v>
      </c>
      <c r="D21" s="62">
        <v>94000</v>
      </c>
      <c r="E21" s="62">
        <v>94000</v>
      </c>
      <c r="F21" s="62">
        <f>E21</f>
        <v>94000</v>
      </c>
      <c r="G21" s="50">
        <v>0</v>
      </c>
    </row>
    <row r="22" spans="1:7" s="58" customFormat="1" ht="24.75" customHeight="1">
      <c r="A22" s="121" t="s">
        <v>1</v>
      </c>
      <c r="B22" s="121"/>
      <c r="C22" s="121"/>
      <c r="D22" s="63">
        <f>D8+D10+D13+D16+D18</f>
        <v>2976777.23</v>
      </c>
      <c r="E22" s="63">
        <f>E8+E10+E13+E16+E18</f>
        <v>2976777.23</v>
      </c>
      <c r="F22" s="63">
        <f>F8+F10+F13+F16+F18</f>
        <v>2976777.23</v>
      </c>
      <c r="G22" s="64">
        <v>0</v>
      </c>
    </row>
    <row r="23" ht="8.25" customHeight="1"/>
    <row r="24" spans="1:7" ht="15" customHeight="1">
      <c r="A24" s="59"/>
      <c r="E24" s="106" t="s">
        <v>15</v>
      </c>
      <c r="F24" s="106"/>
      <c r="G24" s="106"/>
    </row>
    <row r="26" spans="5:7" ht="17.25" customHeight="1">
      <c r="E26" s="106" t="s">
        <v>16</v>
      </c>
      <c r="F26" s="106"/>
      <c r="G26" s="106"/>
    </row>
  </sheetData>
  <sheetProtection/>
  <mergeCells count="12">
    <mergeCell ref="E5:E6"/>
    <mergeCell ref="F5:G5"/>
    <mergeCell ref="A22:C22"/>
    <mergeCell ref="E24:G24"/>
    <mergeCell ref="E26:G26"/>
    <mergeCell ref="C1:G1"/>
    <mergeCell ref="C2:G2"/>
    <mergeCell ref="A3:G3"/>
    <mergeCell ref="A5:A6"/>
    <mergeCell ref="B5:B6"/>
    <mergeCell ref="C5:C6"/>
    <mergeCell ref="D5:D6"/>
  </mergeCells>
  <printOptions/>
  <pageMargins left="0.49" right="0.22" top="0.3" bottom="0.36" header="0.25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jbaka</cp:lastModifiedBy>
  <cp:lastPrinted>2011-10-26T09:17:56Z</cp:lastPrinted>
  <dcterms:created xsi:type="dcterms:W3CDTF">2009-10-15T10:17:39Z</dcterms:created>
  <dcterms:modified xsi:type="dcterms:W3CDTF">2011-10-26T09:18:36Z</dcterms:modified>
  <cp:category/>
  <cp:version/>
  <cp:contentType/>
  <cp:contentStatus/>
</cp:coreProperties>
</file>