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1"/>
  </bookViews>
  <sheets>
    <sheet name="zal nr 1" sheetId="1" r:id="rId1"/>
    <sheet name="zal nr 2" sheetId="2" r:id="rId2"/>
  </sheets>
  <definedNames>
    <definedName name="_xlnm.Print_Area" localSheetId="0">'zal nr 1'!$A$1:$H$24</definedName>
    <definedName name="_xlnm.Print_Area" localSheetId="1">'zal nr 2'!$A$1:$H$46</definedName>
  </definedNames>
  <calcPr fullCalcOnLoad="1"/>
</workbook>
</file>

<file path=xl/sharedStrings.xml><?xml version="1.0" encoding="utf-8"?>
<sst xmlns="http://schemas.openxmlformats.org/spreadsheetml/2006/main" count="82" uniqueCount="64">
  <si>
    <t xml:space="preserve">Zał  Nr 1 do Zarządzenia  Nr 4/2011  Wójta Gminy Jaktorów </t>
  </si>
  <si>
    <t>z dnia  27 stycznia 2011r</t>
  </si>
  <si>
    <t>Zmiany w planie finansowym Urzędu Gminy Jaktorów na rok 2011</t>
  </si>
  <si>
    <t>na podstawie uchwały  Nr III/20/2011 Rady Gminy Jaktorów z dnia 27 stycznia 2011r.</t>
  </si>
  <si>
    <t>Dochody</t>
  </si>
  <si>
    <t>Dział</t>
  </si>
  <si>
    <t>Rozdz</t>
  </si>
  <si>
    <t>§</t>
  </si>
  <si>
    <t>Nazwa</t>
  </si>
  <si>
    <t>Ogółem</t>
  </si>
  <si>
    <t>Przed zmianą</t>
  </si>
  <si>
    <t>Zmniejszenie</t>
  </si>
  <si>
    <t>Zwiększenie</t>
  </si>
  <si>
    <t>Po zmianie</t>
  </si>
  <si>
    <t>Transport i łączność</t>
  </si>
  <si>
    <t>Drogi publiczne gminne</t>
  </si>
  <si>
    <t>Dotacje celowe w ramach programów finansowanych z udziałem środków europejskich  oraz środków, o których mowa w art..5 ust 1 pkt.3 oraz ust.3 pkt.5 ustawy, lub płatnosci w ramach budżetu środków europejskich.</t>
  </si>
  <si>
    <t>756</t>
  </si>
  <si>
    <t>Dochody od osób prawnych, od osób fizycznych i od innych jednostek nie 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</si>
  <si>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</si>
  <si>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</si>
  <si>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0340</t>
  </si>
  <si>
    <t>Podatek od  środków transportowych</t>
  </si>
  <si>
    <t>Dochody ogółem</t>
  </si>
  <si>
    <t>Uzasadnienie:</t>
  </si>
  <si>
    <t>W planie dochodów wprowadza się następujące zmiany:</t>
  </si>
  <si>
    <r>
      <t xml:space="preserve">1) zmniejsza się  </t>
    </r>
    <r>
      <rPr>
        <u val="single"/>
        <sz val="10"/>
        <rFont val="Arial"/>
        <family val="2"/>
      </rPr>
      <t xml:space="preserve">w dziale 600 - Transport i łączność </t>
    </r>
    <r>
      <rPr>
        <sz val="10"/>
        <rFont val="Arial"/>
        <family val="2"/>
      </rPr>
      <t>dochody majątkowe o kwotę 773.154,42 zł z tytułu dofinansowania do realizowanego projektu "Przebudowa układu komunikacyjnego w Gminie Jaktorów dla zwiększenia dostępności terenów przeznaczonych na cele inwestycyjne, edukacyjne i społeczne (przebudowa drogi  Międzyborów - Bieganów), z uwagi na pozyskanie dofinansowania w tej kwocie w dniu 30 grudnia 2010r.
2) Zwiększa w dziale 756 - Dochody od osób prawnych, od osób fizycznych i od inn.jedn.  dochody  bieżące budżetu Gminy  o kwotę 500.000 zł zł, z  tytułu podatku od środków transportowych od osób prawnych.</t>
    </r>
    <r>
      <rPr>
        <u val="single"/>
        <sz val="10"/>
        <rFont val="Arial"/>
        <family val="2"/>
      </rPr>
      <t xml:space="preserve"> </t>
    </r>
  </si>
  <si>
    <t>Wójt Gminy</t>
  </si>
  <si>
    <t>Maciej Śliwerski</t>
  </si>
  <si>
    <t>Załącznik Nr  2 do zarządzenia  nr 4 /2011  Wójta Gminy Jaktorów</t>
  </si>
  <si>
    <t>z dnia  27 stycznia  2011r</t>
  </si>
  <si>
    <t>Zestawienie zmian  w planie  finansowym Urzędu Gminy  Jaktorów na rok 2011</t>
  </si>
  <si>
    <t>Wydatki</t>
  </si>
  <si>
    <t>Planowane wydatki na 2011 r</t>
  </si>
  <si>
    <t>Rozdział</t>
  </si>
  <si>
    <t>Nazwa działu i rozdziału</t>
  </si>
  <si>
    <t xml:space="preserve"> Po zmianie</t>
  </si>
  <si>
    <t>400</t>
  </si>
  <si>
    <t>Wytwarzanie i zaopatrywanie w energię elektryczną, gaz i wodę</t>
  </si>
  <si>
    <t>40002</t>
  </si>
  <si>
    <t>Dostarczanie wody</t>
  </si>
  <si>
    <t>Różne opłaty i składki</t>
  </si>
  <si>
    <t>Wydatki na zakupy  inwestycyjne jednostek budżetowych</t>
  </si>
  <si>
    <t>Drogi publiczne wojewódzkie</t>
  </si>
  <si>
    <t>Wydatki   inwestycyjne jednostek budżetowych</t>
  </si>
  <si>
    <t>Drogi publiczne powiatowe</t>
  </si>
  <si>
    <t>Zakup materiałów i wyposażenia</t>
  </si>
  <si>
    <t>Zakup usług remontowych</t>
  </si>
  <si>
    <t>Zakup usług pozostałych</t>
  </si>
  <si>
    <t>Gospodarka mieszkaniowa</t>
  </si>
  <si>
    <t>Gospodarka gruntami i nieruchomościami</t>
  </si>
  <si>
    <t>Obsługa długu publicznego</t>
  </si>
  <si>
    <t>Obsługa papierów wartościowych, kredytów i pożyczek jst</t>
  </si>
  <si>
    <t>Koszty emisji skarbowych papierów wartościowych oraz inne opłaty i prowizje</t>
  </si>
  <si>
    <t>Odsetki od samorządowych  papierów wartościowych lub zaciągniętych  przez jednostkę samorządu terytorialnego kredytów i pożyczek</t>
  </si>
  <si>
    <t>Oświata i wychowanie</t>
  </si>
  <si>
    <t>Dowożenie uczniów do szkół</t>
  </si>
  <si>
    <t>Ochrona zdrowia</t>
  </si>
  <si>
    <t>Zwalczanie narkomanii</t>
  </si>
  <si>
    <t>Wynagrodzenia bezosobowe</t>
  </si>
  <si>
    <t>Wydatki ogółem</t>
  </si>
  <si>
    <t>Uzasadnienie</t>
  </si>
  <si>
    <r>
      <t>W planie wydatków budżetowych wprowadza się zmiany</t>
    </r>
    <r>
      <rPr>
        <sz val="10"/>
        <rFont val="Arial"/>
        <family val="2"/>
      </rPr>
      <t xml:space="preserve">: 1) </t>
    </r>
    <r>
      <rPr>
        <b/>
        <sz val="10"/>
        <rFont val="Arial"/>
        <family val="2"/>
      </rPr>
      <t>wydatki majątkowe</t>
    </r>
    <r>
      <rPr>
        <sz val="10"/>
        <rFont val="Arial"/>
        <family val="2"/>
      </rPr>
      <t xml:space="preserve"> - zmniejsza się wydatki  na realizację projektu  "Przebudowa układu komunikacyjnego w Gminie Jaktorów dla zwiększenia dostępności terenów przeznaczonych na cele inwestycyjne, edukacyjne i społeczne (przebudowa drogi  Międzyborów - Bieganów) o kwotę 908.038,54 zł  z uwagi na dokonanie zapłaty należności w tej kwocie w dniu 30 grudnia 2010r. Zwiększa się wydatki majątkowe o kwotę 2.856.745 zł, z tego z emisji obligacji na przebudowę dróg gminnych - 1.000.000 zł oraz z wolnych środków jako nadwyżki środków pieniężnych na rachunku  bieżącym jst - 1.856.745 zł, z tego na  zakup pompy głębinowej do SUW w Kozerach (dział 400) - 12.000 zł, zapłatę  należności za opracowanie dokumentacji  projektowo-kosztorysowej na realizację zadania "Przebudowa drogi wojewódzkiej Nr 719" (zobowiązanie z 2010r ) - 50.020 zł, modernizację drogi we wsi Budy Zosine - 110.000 zł,  przebudowę dróg gminnych  - 1.500.000 zł  oraz zakup nieruchomości we wsi Budy Nowe (postanowienie sądu) - 184.725 zł.</t>
    </r>
  </si>
  <si>
    <r>
      <t xml:space="preserve">2) </t>
    </r>
    <r>
      <rPr>
        <b/>
        <sz val="10"/>
        <rFont val="Arial"/>
        <family val="2"/>
      </rPr>
      <t xml:space="preserve">wydatki  bieżące </t>
    </r>
    <r>
      <rPr>
        <sz val="10"/>
        <rFont val="Arial"/>
        <family val="2"/>
      </rPr>
      <t xml:space="preserve">- zwiększa się wydatki  o kwotę 1.092.139,12 zł (wolne środki ), z tego  w dziale 400 - Wytwarzanie i zaopatrywanie w energię elektryczną, gaz i wodę 20.000 zł na opłaty za pobór wody ,   w dziale 600 -  Transport i łączność  na opłaty za zajęcie pasa drogi powiatowej - 5.000 zł, na bieżące utrzymanie dróg gminnych - 867.465,12 zł,  w dziale 757 -  obsługę długu publicznego 190.174 zł (odsetki od emisji obligacji - 150.174 zł i jednorazowa prowizja - 40.000 zł),  w dziale 801 -  Oświata i wychowanie kwotę 7.000 zł przeznacza się na wydatki związane z dowożeniem uczniów do szkół (zobowiązanie z 2010r) , oraz w dziale 851 -  Ochrona zdrowia 2.500 zł zabezpiecza się na wynagrodzenia bezosobowe (zobowiązanie z 2010r).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</si>
</sst>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11"/>
      <name val="Arial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54" applyFont="1" applyFill="1" applyBorder="1" applyAlignment="1">
      <alignment horizontal="right"/>
      <protection/>
    </xf>
    <xf numFmtId="164" fontId="0" fillId="0" borderId="0" xfId="54" applyFont="1" applyFill="1" applyAlignment="1">
      <alignment horizontal="center"/>
      <protection/>
    </xf>
    <xf numFmtId="164" fontId="0" fillId="0" borderId="0" xfId="54" applyFont="1" applyFill="1" applyBorder="1" applyAlignment="1">
      <alignment horizontal="center"/>
      <protection/>
    </xf>
    <xf numFmtId="164" fontId="18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 horizontal="left"/>
    </xf>
    <xf numFmtId="164" fontId="19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22" fillId="0" borderId="11" xfId="0" applyFont="1" applyFill="1" applyBorder="1" applyAlignment="1">
      <alignment horizontal="center" vertical="center"/>
    </xf>
    <xf numFmtId="164" fontId="23" fillId="0" borderId="0" xfId="0" applyFont="1" applyFill="1" applyAlignment="1">
      <alignment/>
    </xf>
    <xf numFmtId="164" fontId="22" fillId="0" borderId="12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vertical="top" wrapText="1"/>
    </xf>
    <xf numFmtId="166" fontId="26" fillId="0" borderId="13" xfId="0" applyNumberFormat="1" applyFont="1" applyFill="1" applyBorder="1" applyAlignment="1">
      <alignment vertical="center"/>
    </xf>
    <xf numFmtId="166" fontId="26" fillId="0" borderId="11" xfId="0" applyNumberFormat="1" applyFont="1" applyFill="1" applyBorder="1" applyAlignment="1">
      <alignment vertical="center"/>
    </xf>
    <xf numFmtId="164" fontId="21" fillId="0" borderId="11" xfId="0" applyFont="1" applyFill="1" applyBorder="1" applyAlignment="1">
      <alignment vertical="top" wrapText="1"/>
    </xf>
    <xf numFmtId="166" fontId="0" fillId="0" borderId="13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164" fontId="28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 vertical="top" wrapText="1"/>
    </xf>
    <xf numFmtId="164" fontId="28" fillId="0" borderId="0" xfId="0" applyFont="1" applyAlignment="1">
      <alignment horizontal="center" vertical="center"/>
    </xf>
    <xf numFmtId="164" fontId="27" fillId="0" borderId="11" xfId="0" applyFont="1" applyFill="1" applyBorder="1" applyAlignment="1">
      <alignment horizontal="center"/>
    </xf>
    <xf numFmtId="164" fontId="29" fillId="0" borderId="11" xfId="0" applyFont="1" applyFill="1" applyBorder="1" applyAlignment="1">
      <alignment horizontal="center"/>
    </xf>
    <xf numFmtId="165" fontId="29" fillId="0" borderId="11" xfId="54" applyNumberFormat="1" applyFont="1" applyFill="1" applyBorder="1" applyAlignment="1">
      <alignment horizontal="center" vertical="center"/>
      <protection/>
    </xf>
    <xf numFmtId="164" fontId="23" fillId="0" borderId="13" xfId="0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 wrapText="1"/>
    </xf>
    <xf numFmtId="164" fontId="29" fillId="0" borderId="13" xfId="0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right" vertical="center"/>
    </xf>
    <xf numFmtId="164" fontId="30" fillId="0" borderId="11" xfId="0" applyFont="1" applyFill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right" vertical="center"/>
    </xf>
    <xf numFmtId="164" fontId="31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54" applyFont="1" applyBorder="1" applyAlignment="1">
      <alignment horizontal="center"/>
      <protection/>
    </xf>
    <xf numFmtId="164" fontId="33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left"/>
    </xf>
    <xf numFmtId="164" fontId="22" fillId="0" borderId="0" xfId="0" applyFont="1" applyAlignment="1">
      <alignment/>
    </xf>
    <xf numFmtId="164" fontId="33" fillId="0" borderId="10" xfId="0" applyFont="1" applyBorder="1" applyAlignment="1">
      <alignment vertical="center"/>
    </xf>
    <xf numFmtId="164" fontId="22" fillId="0" borderId="14" xfId="0" applyFont="1" applyFill="1" applyBorder="1" applyAlignment="1">
      <alignment horizontal="center" vertical="center"/>
    </xf>
    <xf numFmtId="164" fontId="22" fillId="0" borderId="15" xfId="0" applyFont="1" applyFill="1" applyBorder="1" applyAlignment="1">
      <alignment horizontal="center" vertical="center"/>
    </xf>
    <xf numFmtId="164" fontId="34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/>
    </xf>
    <xf numFmtId="166" fontId="0" fillId="0" borderId="11" xfId="54" applyNumberFormat="1" applyFont="1" applyFill="1" applyBorder="1" applyAlignment="1">
      <alignment horizontal="right" vertical="center"/>
      <protection/>
    </xf>
    <xf numFmtId="166" fontId="0" fillId="0" borderId="11" xfId="54" applyNumberFormat="1" applyFont="1" applyFill="1" applyBorder="1" applyAlignment="1">
      <alignment vertical="center"/>
      <protection/>
    </xf>
    <xf numFmtId="166" fontId="0" fillId="0" borderId="11" xfId="54" applyNumberFormat="1" applyFill="1" applyBorder="1" applyAlignment="1">
      <alignment vertical="center"/>
      <protection/>
    </xf>
    <xf numFmtId="164" fontId="21" fillId="0" borderId="11" xfId="0" applyFont="1" applyFill="1" applyBorder="1" applyAlignment="1">
      <alignment/>
    </xf>
    <xf numFmtId="164" fontId="35" fillId="0" borderId="11" xfId="0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6" fontId="26" fillId="0" borderId="11" xfId="54" applyNumberFormat="1" applyFont="1" applyFill="1" applyBorder="1" applyAlignment="1">
      <alignment vertical="center"/>
      <protection/>
    </xf>
    <xf numFmtId="164" fontId="26" fillId="0" borderId="0" xfId="0" applyFont="1" applyAlignment="1">
      <alignment/>
    </xf>
    <xf numFmtId="164" fontId="21" fillId="0" borderId="11" xfId="0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vertical="center"/>
    </xf>
    <xf numFmtId="164" fontId="30" fillId="0" borderId="11" xfId="54" applyFont="1" applyFill="1" applyBorder="1" applyAlignment="1">
      <alignment horizontal="center" vertical="center"/>
      <protection/>
    </xf>
    <xf numFmtId="164" fontId="23" fillId="0" borderId="0" xfId="0" applyFont="1" applyBorder="1" applyAlignment="1">
      <alignment horizontal="left"/>
    </xf>
    <xf numFmtId="164" fontId="32" fillId="0" borderId="0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Border="1" applyAlignment="1">
      <alignment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14" sqref="J1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2.7109375" style="0" customWidth="1"/>
    <col min="5" max="5" width="14.7109375" style="0" customWidth="1"/>
    <col min="6" max="6" width="16.00390625" style="0" customWidth="1"/>
    <col min="7" max="7" width="14.28125" style="0" customWidth="1"/>
    <col min="8" max="8" width="16.8515625" style="0" customWidth="1"/>
  </cols>
  <sheetData>
    <row r="1" spans="4:8" ht="15" customHeight="1">
      <c r="D1" s="1" t="s">
        <v>0</v>
      </c>
      <c r="E1" s="1"/>
      <c r="F1" s="1"/>
      <c r="G1" s="1"/>
      <c r="H1" s="1"/>
    </row>
    <row r="2" spans="4:8" ht="15" customHeight="1">
      <c r="D2" s="2"/>
      <c r="E2" s="3" t="s">
        <v>1</v>
      </c>
      <c r="F2" s="3"/>
      <c r="G2" s="3"/>
      <c r="H2" s="3"/>
    </row>
    <row r="3" spans="4:8" ht="8.25" customHeight="1">
      <c r="D3" s="4"/>
      <c r="E3" s="4"/>
      <c r="F3" s="4"/>
      <c r="G3" s="4"/>
      <c r="H3" s="4"/>
    </row>
    <row r="4" spans="3:8" s="5" customFormat="1" ht="14.25" customHeight="1">
      <c r="C4" s="6" t="s">
        <v>2</v>
      </c>
      <c r="D4" s="6"/>
      <c r="E4" s="6"/>
      <c r="F4" s="6"/>
      <c r="G4" s="6"/>
      <c r="H4" s="7"/>
    </row>
    <row r="5" spans="3:8" s="5" customFormat="1" ht="6" customHeight="1">
      <c r="C5" s="6"/>
      <c r="D5" s="6"/>
      <c r="E5" s="6"/>
      <c r="F5" s="6"/>
      <c r="G5" s="6"/>
      <c r="H5" s="7"/>
    </row>
    <row r="6" spans="1:8" s="5" customFormat="1" ht="24" customHeight="1">
      <c r="A6" s="8" t="s">
        <v>3</v>
      </c>
      <c r="B6" s="8"/>
      <c r="C6" s="8"/>
      <c r="D6" s="8"/>
      <c r="E6" s="8"/>
      <c r="F6" s="8"/>
      <c r="G6" s="8"/>
      <c r="H6" s="8"/>
    </row>
    <row r="7" spans="1:8" s="5" customFormat="1" ht="16.5" customHeight="1">
      <c r="A7" s="9" t="s">
        <v>4</v>
      </c>
      <c r="B7" s="9"/>
      <c r="C7" s="10"/>
      <c r="D7" s="10"/>
      <c r="E7" s="10"/>
      <c r="F7" s="10"/>
      <c r="G7" s="10"/>
      <c r="H7" s="10"/>
    </row>
    <row r="8" spans="1:8" s="12" customFormat="1" ht="13.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/>
      <c r="G8" s="11"/>
      <c r="H8" s="11"/>
    </row>
    <row r="9" spans="1:8" s="12" customFormat="1" ht="8.25" customHeight="1">
      <c r="A9" s="11"/>
      <c r="B9" s="11"/>
      <c r="C9" s="11"/>
      <c r="D9" s="11"/>
      <c r="E9" s="11"/>
      <c r="F9" s="11"/>
      <c r="G9" s="11"/>
      <c r="H9" s="11"/>
    </row>
    <row r="10" spans="1:8" s="12" customFormat="1" ht="16.5" customHeight="1">
      <c r="A10" s="11"/>
      <c r="B10" s="13"/>
      <c r="C10" s="13"/>
      <c r="D10" s="13"/>
      <c r="E10" s="14" t="s">
        <v>10</v>
      </c>
      <c r="F10" s="14" t="s">
        <v>11</v>
      </c>
      <c r="G10" s="15" t="s">
        <v>12</v>
      </c>
      <c r="H10" s="14" t="s">
        <v>13</v>
      </c>
    </row>
    <row r="11" spans="1:8" s="17" customFormat="1" ht="16.5" customHeight="1">
      <c r="A11" s="16">
        <v>1</v>
      </c>
      <c r="B11" s="16"/>
      <c r="C11" s="16"/>
      <c r="D11" s="16">
        <v>2</v>
      </c>
      <c r="E11" s="16">
        <v>3</v>
      </c>
      <c r="F11" s="16"/>
      <c r="G11" s="16"/>
      <c r="H11" s="16"/>
    </row>
    <row r="12" spans="1:8" s="17" customFormat="1" ht="16.5" customHeight="1">
      <c r="A12" s="18">
        <v>600</v>
      </c>
      <c r="B12" s="16"/>
      <c r="C12" s="16"/>
      <c r="D12" s="19" t="s">
        <v>14</v>
      </c>
      <c r="E12" s="20">
        <v>2440620.36</v>
      </c>
      <c r="F12" s="20">
        <f>F13</f>
        <v>773154.42</v>
      </c>
      <c r="G12" s="20"/>
      <c r="H12" s="21">
        <f>E12-F12+G12</f>
        <v>1667465.94</v>
      </c>
    </row>
    <row r="13" spans="1:8" s="17" customFormat="1" ht="16.5" customHeight="1">
      <c r="A13" s="18"/>
      <c r="B13" s="16">
        <v>60016</v>
      </c>
      <c r="C13" s="16"/>
      <c r="D13" s="22" t="s">
        <v>15</v>
      </c>
      <c r="E13" s="23">
        <v>2440620.36</v>
      </c>
      <c r="F13" s="23">
        <f>F14</f>
        <v>773154.42</v>
      </c>
      <c r="G13" s="23"/>
      <c r="H13" s="24">
        <f>E13-F13+G13</f>
        <v>1667465.94</v>
      </c>
    </row>
    <row r="14" spans="1:8" s="27" customFormat="1" ht="54" customHeight="1">
      <c r="A14" s="25"/>
      <c r="B14" s="25"/>
      <c r="C14" s="16">
        <v>6207</v>
      </c>
      <c r="D14" s="26" t="s">
        <v>16</v>
      </c>
      <c r="E14" s="23">
        <v>2440620.36</v>
      </c>
      <c r="F14" s="23">
        <v>773154.42</v>
      </c>
      <c r="G14" s="23"/>
      <c r="H14" s="24">
        <f>E14-F14+G14</f>
        <v>1667465.94</v>
      </c>
    </row>
    <row r="15" spans="1:8" ht="43.5" customHeight="1">
      <c r="A15" s="18" t="s">
        <v>17</v>
      </c>
      <c r="B15" s="28"/>
      <c r="C15" s="28"/>
      <c r="D15" s="19" t="s">
        <v>18</v>
      </c>
      <c r="E15" s="20">
        <v>15386527</v>
      </c>
      <c r="F15" s="20"/>
      <c r="G15" s="20">
        <f>G16</f>
        <v>500000</v>
      </c>
      <c r="H15" s="21">
        <f>E15+G15</f>
        <v>15886527</v>
      </c>
    </row>
    <row r="16" spans="1:8" ht="42" customHeight="1">
      <c r="A16" s="29"/>
      <c r="B16" s="30" t="s">
        <v>19</v>
      </c>
      <c r="C16" s="31"/>
      <c r="D16" s="32" t="s">
        <v>20</v>
      </c>
      <c r="E16" s="23">
        <f>E17</f>
        <v>5500000</v>
      </c>
      <c r="F16" s="23"/>
      <c r="G16" s="23">
        <f>G17</f>
        <v>500000</v>
      </c>
      <c r="H16" s="24">
        <f>E16+G16</f>
        <v>6000000</v>
      </c>
    </row>
    <row r="17" spans="1:8" ht="24" customHeight="1">
      <c r="A17" s="29"/>
      <c r="B17" s="33"/>
      <c r="C17" s="34" t="s">
        <v>21</v>
      </c>
      <c r="D17" s="32" t="s">
        <v>22</v>
      </c>
      <c r="E17" s="23">
        <v>5500000</v>
      </c>
      <c r="F17" s="23"/>
      <c r="G17" s="23">
        <v>500000</v>
      </c>
      <c r="H17" s="24">
        <f>E17+G17</f>
        <v>6000000</v>
      </c>
    </row>
    <row r="18" spans="1:8" s="38" customFormat="1" ht="18.75" customHeight="1">
      <c r="A18" s="35"/>
      <c r="B18" s="35"/>
      <c r="C18" s="35"/>
      <c r="D18" s="36" t="s">
        <v>23</v>
      </c>
      <c r="E18" s="37">
        <v>36816823.92</v>
      </c>
      <c r="F18" s="37">
        <f>F12+F15</f>
        <v>773154.42</v>
      </c>
      <c r="G18" s="21">
        <f>G12+G15</f>
        <v>500000</v>
      </c>
      <c r="H18" s="21">
        <f>E18-F18+G18</f>
        <v>36543669.5</v>
      </c>
    </row>
    <row r="19" spans="1:8" ht="13.5" customHeight="1">
      <c r="A19" s="39" t="s">
        <v>24</v>
      </c>
      <c r="B19" s="39"/>
      <c r="C19" s="39"/>
      <c r="D19" s="40"/>
      <c r="E19" s="40"/>
      <c r="F19" s="40"/>
      <c r="G19" s="40"/>
      <c r="H19" s="40"/>
    </row>
    <row r="20" spans="1:8" ht="12.75" customHeight="1">
      <c r="A20" s="41" t="s">
        <v>25</v>
      </c>
      <c r="B20" s="41"/>
      <c r="C20" s="41"/>
      <c r="D20" s="41"/>
      <c r="E20" s="41"/>
      <c r="F20" s="41"/>
      <c r="G20" s="41"/>
      <c r="H20" s="41"/>
    </row>
    <row r="21" spans="1:8" ht="66.75" customHeight="1">
      <c r="A21" s="42" t="s">
        <v>26</v>
      </c>
      <c r="B21" s="42"/>
      <c r="C21" s="42"/>
      <c r="D21" s="42"/>
      <c r="E21" s="42"/>
      <c r="F21" s="42"/>
      <c r="G21" s="42"/>
      <c r="H21" s="42"/>
    </row>
    <row r="22" spans="1:8" ht="72" customHeight="1" hidden="1">
      <c r="A22" s="43"/>
      <c r="B22" s="43"/>
      <c r="C22" s="43"/>
      <c r="D22" s="43"/>
      <c r="E22" s="43"/>
      <c r="F22" s="43"/>
      <c r="G22" s="43"/>
      <c r="H22" s="43"/>
    </row>
    <row r="23" spans="1:8" ht="15" customHeight="1">
      <c r="A23" s="43"/>
      <c r="B23" s="43"/>
      <c r="C23" s="43"/>
      <c r="D23" s="43"/>
      <c r="E23" s="43"/>
      <c r="F23" s="43"/>
      <c r="G23" s="44" t="s">
        <v>27</v>
      </c>
      <c r="H23" s="44"/>
    </row>
    <row r="24" spans="4:8" ht="27" customHeight="1">
      <c r="D24" s="45"/>
      <c r="E24" s="45"/>
      <c r="F24" s="45"/>
      <c r="G24" s="46" t="s">
        <v>28</v>
      </c>
      <c r="H24" s="46"/>
    </row>
  </sheetData>
  <sheetProtection selectLockedCells="1" selectUnlockedCells="1"/>
  <mergeCells count="15">
    <mergeCell ref="D1:H1"/>
    <mergeCell ref="E2:H2"/>
    <mergeCell ref="C4:G4"/>
    <mergeCell ref="A6:H6"/>
    <mergeCell ref="A8:A9"/>
    <mergeCell ref="B8:B9"/>
    <mergeCell ref="C8:C9"/>
    <mergeCell ref="D8:D9"/>
    <mergeCell ref="E8:H9"/>
    <mergeCell ref="E11:H11"/>
    <mergeCell ref="A19:C19"/>
    <mergeCell ref="A20:H20"/>
    <mergeCell ref="A21:H21"/>
    <mergeCell ref="G23:H23"/>
    <mergeCell ref="G24:H24"/>
  </mergeCells>
  <printOptions/>
  <pageMargins left="0.25" right="0.25" top="0.4097222222222222" bottom="0.75" header="0.3" footer="0.5118055555555555"/>
  <pageSetup horizontalDpi="300" verticalDpi="300" orientation="landscape" paperSize="9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3" t="s">
        <v>29</v>
      </c>
      <c r="F1" s="3"/>
      <c r="G1" s="3"/>
      <c r="H1" s="3"/>
    </row>
    <row r="2" spans="5:8" ht="18" customHeight="1">
      <c r="E2" s="47" t="s">
        <v>30</v>
      </c>
      <c r="F2" s="47"/>
      <c r="G2" s="47"/>
      <c r="H2" s="47"/>
    </row>
    <row r="3" spans="1:14" s="49" customFormat="1" ht="21.75" customHeight="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49" customFormat="1" ht="18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49" customFormat="1" ht="18" customHeight="1">
      <c r="A5" s="8" t="s">
        <v>3</v>
      </c>
      <c r="B5" s="8"/>
      <c r="C5" s="8"/>
      <c r="D5" s="8"/>
      <c r="E5" s="8"/>
      <c r="F5" s="8"/>
      <c r="G5" s="8"/>
      <c r="H5" s="48"/>
      <c r="I5" s="48"/>
      <c r="J5" s="48"/>
      <c r="K5" s="48"/>
      <c r="L5" s="48"/>
      <c r="M5" s="48"/>
      <c r="N5" s="48"/>
    </row>
    <row r="6" spans="1:14" ht="21" customHeight="1">
      <c r="A6" s="50" t="s">
        <v>32</v>
      </c>
      <c r="B6" s="50"/>
      <c r="C6" s="50"/>
      <c r="D6" s="50"/>
      <c r="E6" s="7"/>
      <c r="F6" s="7"/>
      <c r="G6" s="7"/>
      <c r="H6" s="7"/>
      <c r="I6" s="51"/>
      <c r="J6" s="51"/>
      <c r="K6" s="52"/>
      <c r="L6" s="52"/>
      <c r="M6" s="52"/>
      <c r="N6" s="52"/>
    </row>
    <row r="7" spans="1:8" s="12" customFormat="1" ht="14.25" customHeight="1">
      <c r="A7" s="53"/>
      <c r="B7" s="53"/>
      <c r="C7" s="53" t="s">
        <v>7</v>
      </c>
      <c r="D7" s="53"/>
      <c r="E7" s="11" t="s">
        <v>33</v>
      </c>
      <c r="F7" s="11"/>
      <c r="G7" s="11"/>
      <c r="H7" s="11"/>
    </row>
    <row r="8" spans="1:8" s="12" customFormat="1" ht="16.5" customHeight="1">
      <c r="A8" s="54" t="s">
        <v>5</v>
      </c>
      <c r="B8" s="54" t="s">
        <v>34</v>
      </c>
      <c r="C8" s="53"/>
      <c r="D8" s="54" t="s">
        <v>35</v>
      </c>
      <c r="E8" s="11" t="s">
        <v>9</v>
      </c>
      <c r="F8" s="11"/>
      <c r="G8" s="11"/>
      <c r="H8" s="11"/>
    </row>
    <row r="9" spans="1:8" s="12" customFormat="1" ht="15" customHeight="1">
      <c r="A9" s="11"/>
      <c r="B9" s="11"/>
      <c r="C9" s="11"/>
      <c r="D9" s="11"/>
      <c r="E9" s="55" t="s">
        <v>10</v>
      </c>
      <c r="F9" s="55" t="s">
        <v>11</v>
      </c>
      <c r="G9" s="55" t="s">
        <v>12</v>
      </c>
      <c r="H9" s="55" t="s">
        <v>36</v>
      </c>
    </row>
    <row r="10" spans="1:8" s="17" customFormat="1" ht="18.75" customHeight="1">
      <c r="A10" s="56">
        <v>1</v>
      </c>
      <c r="B10" s="56">
        <v>2</v>
      </c>
      <c r="C10" s="56"/>
      <c r="D10" s="56">
        <v>3</v>
      </c>
      <c r="E10" s="56">
        <v>4</v>
      </c>
      <c r="F10" s="56"/>
      <c r="G10" s="56"/>
      <c r="H10" s="56"/>
    </row>
    <row r="11" spans="1:8" ht="18.75" customHeight="1">
      <c r="A11" s="57" t="s">
        <v>37</v>
      </c>
      <c r="B11" s="29"/>
      <c r="C11" s="58"/>
      <c r="D11" s="32" t="s">
        <v>38</v>
      </c>
      <c r="E11" s="59">
        <v>387897</v>
      </c>
      <c r="F11" s="21"/>
      <c r="G11" s="21">
        <f>G12</f>
        <v>32000</v>
      </c>
      <c r="H11" s="21">
        <f aca="true" t="shared" si="0" ref="H11:H19">E11-F11+G11</f>
        <v>419897</v>
      </c>
    </row>
    <row r="12" spans="1:8" ht="18" customHeight="1">
      <c r="A12" s="29"/>
      <c r="B12" s="30" t="s">
        <v>39</v>
      </c>
      <c r="C12" s="58"/>
      <c r="D12" s="32" t="s">
        <v>40</v>
      </c>
      <c r="E12" s="60">
        <v>387897</v>
      </c>
      <c r="F12" s="61"/>
      <c r="G12" s="61">
        <f>G13+G14</f>
        <v>32000</v>
      </c>
      <c r="H12" s="24">
        <f t="shared" si="0"/>
        <v>419897</v>
      </c>
    </row>
    <row r="13" spans="1:8" ht="18" customHeight="1">
      <c r="A13" s="29"/>
      <c r="B13" s="30"/>
      <c r="C13" s="58">
        <v>4430</v>
      </c>
      <c r="D13" s="32" t="s">
        <v>41</v>
      </c>
      <c r="E13" s="60">
        <v>35000</v>
      </c>
      <c r="F13" s="61"/>
      <c r="G13" s="61">
        <v>20000</v>
      </c>
      <c r="H13" s="24">
        <f t="shared" si="0"/>
        <v>55000</v>
      </c>
    </row>
    <row r="14" spans="1:8" ht="18" customHeight="1">
      <c r="A14" s="29"/>
      <c r="B14" s="29"/>
      <c r="C14" s="58">
        <v>6060</v>
      </c>
      <c r="D14" s="62" t="s">
        <v>42</v>
      </c>
      <c r="E14" s="61">
        <v>0</v>
      </c>
      <c r="F14" s="24"/>
      <c r="G14" s="24">
        <v>12000</v>
      </c>
      <c r="H14" s="24">
        <f t="shared" si="0"/>
        <v>12000</v>
      </c>
    </row>
    <row r="15" spans="1:8" s="66" customFormat="1" ht="18" customHeight="1">
      <c r="A15" s="63">
        <v>600</v>
      </c>
      <c r="B15" s="63"/>
      <c r="C15" s="28"/>
      <c r="D15" s="64" t="s">
        <v>14</v>
      </c>
      <c r="E15" s="65">
        <v>4997800.18</v>
      </c>
      <c r="F15" s="21">
        <f>F16+F18+F20</f>
        <v>908038.54</v>
      </c>
      <c r="G15" s="21">
        <f>G16+G18+G20</f>
        <v>3532485.12</v>
      </c>
      <c r="H15" s="21">
        <f t="shared" si="0"/>
        <v>7622246.76</v>
      </c>
    </row>
    <row r="16" spans="1:8" ht="18" customHeight="1">
      <c r="A16" s="29"/>
      <c r="B16" s="29">
        <v>60013</v>
      </c>
      <c r="C16" s="58"/>
      <c r="D16" s="62" t="s">
        <v>43</v>
      </c>
      <c r="E16" s="61">
        <v>4000</v>
      </c>
      <c r="F16" s="24"/>
      <c r="G16" s="24">
        <f>G17</f>
        <v>50020</v>
      </c>
      <c r="H16" s="24">
        <f t="shared" si="0"/>
        <v>54020</v>
      </c>
    </row>
    <row r="17" spans="1:8" ht="18" customHeight="1">
      <c r="A17" s="29"/>
      <c r="B17" s="29"/>
      <c r="C17" s="58">
        <v>6050</v>
      </c>
      <c r="D17" s="62" t="s">
        <v>44</v>
      </c>
      <c r="E17" s="61">
        <v>0</v>
      </c>
      <c r="F17" s="24"/>
      <c r="G17" s="24">
        <v>50020</v>
      </c>
      <c r="H17" s="24">
        <f t="shared" si="0"/>
        <v>50020</v>
      </c>
    </row>
    <row r="18" spans="1:8" ht="18" customHeight="1">
      <c r="A18" s="29"/>
      <c r="B18" s="29">
        <v>60014</v>
      </c>
      <c r="C18" s="58"/>
      <c r="D18" s="62" t="s">
        <v>45</v>
      </c>
      <c r="E18" s="61">
        <v>155000</v>
      </c>
      <c r="F18" s="24"/>
      <c r="G18" s="24">
        <f>G19</f>
        <v>5000</v>
      </c>
      <c r="H18" s="24">
        <f t="shared" si="0"/>
        <v>160000</v>
      </c>
    </row>
    <row r="19" spans="1:8" ht="18" customHeight="1">
      <c r="A19" s="29"/>
      <c r="B19" s="29"/>
      <c r="C19" s="58">
        <v>4430</v>
      </c>
      <c r="D19" s="62" t="s">
        <v>41</v>
      </c>
      <c r="E19" s="61">
        <v>5000</v>
      </c>
      <c r="F19" s="24"/>
      <c r="G19" s="24">
        <v>5000</v>
      </c>
      <c r="H19" s="24">
        <f t="shared" si="0"/>
        <v>10000</v>
      </c>
    </row>
    <row r="20" spans="1:8" ht="18" customHeight="1">
      <c r="A20" s="29"/>
      <c r="B20" s="29">
        <v>60016</v>
      </c>
      <c r="C20" s="58"/>
      <c r="D20" s="62" t="s">
        <v>15</v>
      </c>
      <c r="E20" s="61">
        <v>4838800.18</v>
      </c>
      <c r="F20" s="24">
        <f>F21+F22+F23+F24+F25+F26+F27</f>
        <v>908038.54</v>
      </c>
      <c r="G20" s="24">
        <f>G21+G22+G23+G24+G25</f>
        <v>3477465.12</v>
      </c>
      <c r="H20" s="24">
        <f aca="true" t="shared" si="1" ref="H20:H40">E20-F20+G20</f>
        <v>7408226.76</v>
      </c>
    </row>
    <row r="21" spans="1:8" ht="18" customHeight="1">
      <c r="A21" s="29"/>
      <c r="B21" s="29"/>
      <c r="C21" s="58">
        <v>4210</v>
      </c>
      <c r="D21" s="62" t="s">
        <v>46</v>
      </c>
      <c r="E21" s="61">
        <v>45000</v>
      </c>
      <c r="F21" s="24"/>
      <c r="G21" s="24">
        <v>15000</v>
      </c>
      <c r="H21" s="24">
        <f t="shared" si="1"/>
        <v>60000</v>
      </c>
    </row>
    <row r="22" spans="1:8" ht="18" customHeight="1">
      <c r="A22" s="29"/>
      <c r="B22" s="29"/>
      <c r="C22" s="58">
        <v>4270</v>
      </c>
      <c r="D22" s="62" t="s">
        <v>47</v>
      </c>
      <c r="E22" s="61">
        <v>476000</v>
      </c>
      <c r="F22" s="24"/>
      <c r="G22" s="24">
        <v>792465.12</v>
      </c>
      <c r="H22" s="24">
        <f t="shared" si="1"/>
        <v>1268465.12</v>
      </c>
    </row>
    <row r="23" spans="1:8" ht="18" customHeight="1">
      <c r="A23" s="29"/>
      <c r="B23" s="29"/>
      <c r="C23" s="58">
        <v>4300</v>
      </c>
      <c r="D23" s="62" t="s">
        <v>48</v>
      </c>
      <c r="E23" s="61">
        <v>300000</v>
      </c>
      <c r="F23" s="24"/>
      <c r="G23" s="24">
        <v>50000</v>
      </c>
      <c r="H23" s="24">
        <f t="shared" si="1"/>
        <v>350000</v>
      </c>
    </row>
    <row r="24" spans="1:8" ht="18" customHeight="1">
      <c r="A24" s="29"/>
      <c r="B24" s="29"/>
      <c r="C24" s="58">
        <v>4430</v>
      </c>
      <c r="D24" s="62" t="s">
        <v>41</v>
      </c>
      <c r="E24" s="61">
        <v>5000</v>
      </c>
      <c r="F24" s="24"/>
      <c r="G24" s="24">
        <v>10000</v>
      </c>
      <c r="H24" s="24">
        <f t="shared" si="1"/>
        <v>15000</v>
      </c>
    </row>
    <row r="25" spans="1:8" ht="18" customHeight="1">
      <c r="A25" s="29"/>
      <c r="B25" s="29"/>
      <c r="C25" s="58">
        <v>6050</v>
      </c>
      <c r="D25" s="62" t="s">
        <v>44</v>
      </c>
      <c r="E25" s="61">
        <v>1131123.66</v>
      </c>
      <c r="F25" s="24"/>
      <c r="G25" s="24">
        <v>2610000</v>
      </c>
      <c r="H25" s="24">
        <f t="shared" si="1"/>
        <v>3741123.66</v>
      </c>
    </row>
    <row r="26" spans="1:8" ht="18" customHeight="1">
      <c r="A26" s="29"/>
      <c r="B26" s="29"/>
      <c r="C26" s="58">
        <v>6057</v>
      </c>
      <c r="D26" s="62" t="s">
        <v>44</v>
      </c>
      <c r="E26" s="61">
        <v>2429496.7</v>
      </c>
      <c r="F26" s="24">
        <v>773154.42</v>
      </c>
      <c r="G26" s="24"/>
      <c r="H26" s="24">
        <f t="shared" si="1"/>
        <v>1656342.2800000003</v>
      </c>
    </row>
    <row r="27" spans="1:8" ht="18" customHeight="1">
      <c r="A27" s="29"/>
      <c r="B27" s="29"/>
      <c r="C27" s="58">
        <v>6059</v>
      </c>
      <c r="D27" s="62" t="s">
        <v>44</v>
      </c>
      <c r="E27" s="61">
        <v>427179.82</v>
      </c>
      <c r="F27" s="24">
        <v>134884.12</v>
      </c>
      <c r="G27" s="24"/>
      <c r="H27" s="24">
        <f t="shared" si="1"/>
        <v>292295.7</v>
      </c>
    </row>
    <row r="28" spans="1:8" s="66" customFormat="1" ht="18" customHeight="1">
      <c r="A28" s="63">
        <v>700</v>
      </c>
      <c r="B28" s="63"/>
      <c r="C28" s="28"/>
      <c r="D28" s="64" t="s">
        <v>49</v>
      </c>
      <c r="E28" s="65">
        <v>307000</v>
      </c>
      <c r="F28" s="21"/>
      <c r="G28" s="21">
        <f>G29</f>
        <v>184725</v>
      </c>
      <c r="H28" s="24">
        <f t="shared" si="1"/>
        <v>491725</v>
      </c>
    </row>
    <row r="29" spans="1:8" ht="18" customHeight="1">
      <c r="A29" s="29"/>
      <c r="B29" s="29">
        <v>70005</v>
      </c>
      <c r="C29" s="58"/>
      <c r="D29" s="62" t="s">
        <v>50</v>
      </c>
      <c r="E29" s="61">
        <v>307000</v>
      </c>
      <c r="F29" s="24"/>
      <c r="G29" s="24">
        <f>G30</f>
        <v>184725</v>
      </c>
      <c r="H29" s="24">
        <f t="shared" si="1"/>
        <v>491725</v>
      </c>
    </row>
    <row r="30" spans="1:8" ht="18" customHeight="1">
      <c r="A30" s="29"/>
      <c r="B30" s="29"/>
      <c r="C30" s="58">
        <v>6060</v>
      </c>
      <c r="D30" s="62" t="s">
        <v>42</v>
      </c>
      <c r="E30" s="61">
        <v>0</v>
      </c>
      <c r="F30" s="24"/>
      <c r="G30" s="24">
        <v>184725</v>
      </c>
      <c r="H30" s="24">
        <f t="shared" si="1"/>
        <v>184725</v>
      </c>
    </row>
    <row r="31" spans="1:8" s="66" customFormat="1" ht="18" customHeight="1">
      <c r="A31" s="63">
        <v>757</v>
      </c>
      <c r="B31" s="63"/>
      <c r="C31" s="28"/>
      <c r="D31" s="64" t="s">
        <v>51</v>
      </c>
      <c r="E31" s="65">
        <v>840647</v>
      </c>
      <c r="F31" s="21"/>
      <c r="G31" s="21">
        <f>G32</f>
        <v>190174</v>
      </c>
      <c r="H31" s="21">
        <f t="shared" si="1"/>
        <v>1030821</v>
      </c>
    </row>
    <row r="32" spans="1:8" ht="18" customHeight="1">
      <c r="A32" s="29"/>
      <c r="B32" s="29">
        <v>75702</v>
      </c>
      <c r="C32" s="58"/>
      <c r="D32" s="62" t="s">
        <v>52</v>
      </c>
      <c r="E32" s="61">
        <v>840647</v>
      </c>
      <c r="F32" s="24"/>
      <c r="G32" s="24">
        <f>G33+G34</f>
        <v>190174</v>
      </c>
      <c r="H32" s="24">
        <f t="shared" si="1"/>
        <v>1030821</v>
      </c>
    </row>
    <row r="33" spans="1:8" ht="29.25" customHeight="1">
      <c r="A33" s="29"/>
      <c r="B33" s="29"/>
      <c r="C33" s="67">
        <v>8090</v>
      </c>
      <c r="D33" s="26" t="s">
        <v>53</v>
      </c>
      <c r="E33" s="61">
        <v>0</v>
      </c>
      <c r="F33" s="24"/>
      <c r="G33" s="24">
        <v>40000</v>
      </c>
      <c r="H33" s="24">
        <f t="shared" si="1"/>
        <v>40000</v>
      </c>
    </row>
    <row r="34" spans="1:8" ht="42" customHeight="1">
      <c r="A34" s="29"/>
      <c r="B34" s="29"/>
      <c r="C34" s="67">
        <v>8110</v>
      </c>
      <c r="D34" s="26" t="s">
        <v>54</v>
      </c>
      <c r="E34" s="61">
        <v>840647</v>
      </c>
      <c r="F34" s="24"/>
      <c r="G34" s="24">
        <v>150174</v>
      </c>
      <c r="H34" s="24">
        <f t="shared" si="1"/>
        <v>990821</v>
      </c>
    </row>
    <row r="35" spans="1:8" s="66" customFormat="1" ht="18" customHeight="1">
      <c r="A35" s="63">
        <v>801</v>
      </c>
      <c r="B35" s="63"/>
      <c r="C35" s="28"/>
      <c r="D35" s="64" t="s">
        <v>55</v>
      </c>
      <c r="E35" s="65">
        <v>20174602.56</v>
      </c>
      <c r="F35" s="21"/>
      <c r="G35" s="21">
        <f>G36</f>
        <v>7000</v>
      </c>
      <c r="H35" s="21">
        <f t="shared" si="1"/>
        <v>20181602.56</v>
      </c>
    </row>
    <row r="36" spans="1:8" ht="18" customHeight="1">
      <c r="A36" s="29"/>
      <c r="B36" s="29">
        <v>80113</v>
      </c>
      <c r="C36" s="58"/>
      <c r="D36" s="62" t="s">
        <v>56</v>
      </c>
      <c r="E36" s="61">
        <v>544331</v>
      </c>
      <c r="F36" s="24"/>
      <c r="G36" s="24">
        <f>G37</f>
        <v>7000</v>
      </c>
      <c r="H36" s="24">
        <f t="shared" si="1"/>
        <v>551331</v>
      </c>
    </row>
    <row r="37" spans="1:8" ht="18" customHeight="1">
      <c r="A37" s="29"/>
      <c r="B37" s="29"/>
      <c r="C37" s="58">
        <v>4300</v>
      </c>
      <c r="D37" s="62" t="s">
        <v>48</v>
      </c>
      <c r="E37" s="61">
        <v>240000</v>
      </c>
      <c r="F37" s="24"/>
      <c r="G37" s="24">
        <v>7000</v>
      </c>
      <c r="H37" s="24">
        <f t="shared" si="1"/>
        <v>247000</v>
      </c>
    </row>
    <row r="38" spans="1:8" s="66" customFormat="1" ht="18" customHeight="1">
      <c r="A38" s="63">
        <v>851</v>
      </c>
      <c r="B38" s="63"/>
      <c r="C38" s="28"/>
      <c r="D38" s="64" t="s">
        <v>57</v>
      </c>
      <c r="E38" s="65">
        <v>55000</v>
      </c>
      <c r="F38" s="68"/>
      <c r="G38" s="21">
        <f>G39</f>
        <v>2500</v>
      </c>
      <c r="H38" s="21">
        <f t="shared" si="1"/>
        <v>57500</v>
      </c>
    </row>
    <row r="39" spans="1:8" ht="18" customHeight="1">
      <c r="A39" s="29"/>
      <c r="B39" s="29">
        <v>85153</v>
      </c>
      <c r="C39" s="58"/>
      <c r="D39" s="62" t="s">
        <v>58</v>
      </c>
      <c r="E39" s="61">
        <v>9600</v>
      </c>
      <c r="F39" s="24"/>
      <c r="G39" s="24">
        <f>G40</f>
        <v>2500</v>
      </c>
      <c r="H39" s="24">
        <f t="shared" si="1"/>
        <v>12100</v>
      </c>
    </row>
    <row r="40" spans="1:8" ht="18" customHeight="1">
      <c r="A40" s="29"/>
      <c r="B40" s="29"/>
      <c r="C40" s="58">
        <v>4170</v>
      </c>
      <c r="D40" s="62" t="s">
        <v>59</v>
      </c>
      <c r="E40" s="61">
        <v>7500</v>
      </c>
      <c r="F40" s="24"/>
      <c r="G40" s="24">
        <v>2500</v>
      </c>
      <c r="H40" s="24">
        <f t="shared" si="1"/>
        <v>10000</v>
      </c>
    </row>
    <row r="41" spans="1:8" s="38" customFormat="1" ht="21.75" customHeight="1">
      <c r="A41" s="69" t="s">
        <v>60</v>
      </c>
      <c r="B41" s="69"/>
      <c r="C41" s="69"/>
      <c r="D41" s="69"/>
      <c r="E41" s="65">
        <v>23142879.74</v>
      </c>
      <c r="F41" s="65">
        <f>F11+F15+F28+F31+F35+F38</f>
        <v>908038.54</v>
      </c>
      <c r="G41" s="65">
        <f>G11+G15+G28+G31+G35+G38</f>
        <v>3948884.12</v>
      </c>
      <c r="H41" s="65">
        <f>E41-F41+G41</f>
        <v>26183725.32</v>
      </c>
    </row>
    <row r="42" spans="1:8" ht="13.5" customHeight="1">
      <c r="A42" s="70" t="s">
        <v>61</v>
      </c>
      <c r="B42" s="70"/>
      <c r="C42" s="70"/>
      <c r="D42" s="70"/>
      <c r="E42" s="70"/>
      <c r="F42" s="70"/>
      <c r="G42" s="45"/>
      <c r="H42" s="45"/>
    </row>
    <row r="43" spans="1:21" ht="96.75" customHeight="1">
      <c r="A43" s="71" t="s">
        <v>62</v>
      </c>
      <c r="B43" s="71"/>
      <c r="C43" s="71"/>
      <c r="D43" s="71"/>
      <c r="E43" s="71"/>
      <c r="F43" s="71"/>
      <c r="G43" s="71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69" customHeight="1">
      <c r="A44" s="73" t="s">
        <v>63</v>
      </c>
      <c r="B44" s="73"/>
      <c r="C44" s="73"/>
      <c r="D44" s="73"/>
      <c r="E44" s="73"/>
      <c r="F44" s="73"/>
      <c r="G44" s="73"/>
      <c r="H44" s="73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9" ht="19.5" customHeight="1">
      <c r="A45" s="74"/>
      <c r="B45" s="74"/>
      <c r="C45" s="74"/>
      <c r="D45" s="74"/>
      <c r="E45" s="74"/>
      <c r="F45" s="74"/>
      <c r="G45" s="44" t="s">
        <v>27</v>
      </c>
      <c r="H45" s="44"/>
      <c r="I45" s="74"/>
    </row>
    <row r="46" spans="1:8" ht="18.75" customHeight="1">
      <c r="A46" s="49"/>
      <c r="D46" s="45"/>
      <c r="E46" s="45"/>
      <c r="F46" s="45"/>
      <c r="G46" s="46" t="s">
        <v>28</v>
      </c>
      <c r="H46" s="46"/>
    </row>
  </sheetData>
  <sheetProtection selectLockedCells="1" selectUnlockedCells="1"/>
  <mergeCells count="15">
    <mergeCell ref="E1:H1"/>
    <mergeCell ref="E2:H2"/>
    <mergeCell ref="A3:H3"/>
    <mergeCell ref="A5:G5"/>
    <mergeCell ref="A6:D6"/>
    <mergeCell ref="C7:C8"/>
    <mergeCell ref="E7:H7"/>
    <mergeCell ref="E8:H8"/>
    <mergeCell ref="E10:H10"/>
    <mergeCell ref="A41:D41"/>
    <mergeCell ref="A42:F42"/>
    <mergeCell ref="A43:H43"/>
    <mergeCell ref="A44:H44"/>
    <mergeCell ref="G45:H45"/>
    <mergeCell ref="G46:H46"/>
  </mergeCells>
  <printOptions/>
  <pageMargins left="0.5" right="0.1701388888888889" top="0.44027777777777777" bottom="0.24027777777777778" header="0.2902777777777778" footer="0.5118055555555555"/>
  <pageSetup horizontalDpi="300" verticalDpi="300" orientation="landscape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2011-02-03T07:38:08Z</cp:lastPrinted>
  <dcterms:created xsi:type="dcterms:W3CDTF">2009-10-15T10:17:39Z</dcterms:created>
  <dcterms:modified xsi:type="dcterms:W3CDTF">2011-04-04T10:19:00Z</dcterms:modified>
  <cp:category/>
  <cp:version/>
  <cp:contentType/>
  <cp:contentStatus/>
  <cp:revision>1</cp:revision>
</cp:coreProperties>
</file>