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zał 1 do 48 07" sheetId="1" r:id="rId1"/>
    <sheet name="zał 2 do 48 07" sheetId="2" r:id="rId2"/>
    <sheet name="zał 3 do 48 07" sheetId="3" r:id="rId3"/>
  </sheets>
  <definedNames>
    <definedName name="_xlnm.Print_Area" localSheetId="0">'zał 1 do 48 07'!$A$1:$E$21</definedName>
    <definedName name="_xlnm.Print_Area" localSheetId="1">'zał 2 do 48 07'!$A$1:$F$36</definedName>
  </definedNames>
  <calcPr fullCalcOnLoad="1"/>
</workbook>
</file>

<file path=xl/sharedStrings.xml><?xml version="1.0" encoding="utf-8"?>
<sst xmlns="http://schemas.openxmlformats.org/spreadsheetml/2006/main" count="119" uniqueCount="107">
  <si>
    <t>Budowa sieci kanalizacyjnej w gminie</t>
  </si>
  <si>
    <t>Lp</t>
  </si>
  <si>
    <t>Plan po zmianie</t>
  </si>
  <si>
    <t>N a z w a</t>
  </si>
  <si>
    <t>Przewodniczący Rady Gminy</t>
  </si>
  <si>
    <t>Dział</t>
  </si>
  <si>
    <t>Rozdział</t>
  </si>
  <si>
    <t>Nazwa</t>
  </si>
  <si>
    <t>Mirosław Byczak</t>
  </si>
  <si>
    <t>010</t>
  </si>
  <si>
    <t>01010</t>
  </si>
  <si>
    <t>Ogółem</t>
  </si>
  <si>
    <t>6050</t>
  </si>
  <si>
    <t>400</t>
  </si>
  <si>
    <t>4002</t>
  </si>
  <si>
    <t>6060</t>
  </si>
  <si>
    <t>900</t>
  </si>
  <si>
    <t>90001</t>
  </si>
  <si>
    <t xml:space="preserve">Zwiększenie </t>
  </si>
  <si>
    <t>Paragraf</t>
  </si>
  <si>
    <t>razem dział 010 - Rolnictwo i łowiectwo</t>
  </si>
  <si>
    <t>razem dział 400 -Wytwarzanie i zaopatrywanie w energię elektryczną, gaz i wodę</t>
  </si>
  <si>
    <t>razem dział 600 - Transport i łączność</t>
  </si>
  <si>
    <t>razem dział 801 - Oświata i wychowanie</t>
  </si>
  <si>
    <t>razem dział 852 - Pomoc społeczna</t>
  </si>
  <si>
    <t>Razem dział 900 - Gospodarka komunalna i ochrona środowiska</t>
  </si>
  <si>
    <t>Zmniejszenie</t>
  </si>
  <si>
    <t>6010</t>
  </si>
  <si>
    <t>Zestawienie zmian w planie przychodów i rozchodów budżetu Gminy Jaktorów</t>
  </si>
  <si>
    <t>Klasyfikacja przychodów i rozchodów</t>
  </si>
  <si>
    <t>Plan</t>
  </si>
  <si>
    <t>Zmiany w ciągu roku</t>
  </si>
  <si>
    <t>I</t>
  </si>
  <si>
    <t>Przychody</t>
  </si>
  <si>
    <t>Przychody z zaciągniętych pożyczek i kredytów na rynku krajowym</t>
  </si>
  <si>
    <t>§952</t>
  </si>
  <si>
    <t>Nadwyżki z lat ubiegłych</t>
  </si>
  <si>
    <t>§957</t>
  </si>
  <si>
    <t>Inne źródła, w tym:                    środki na pokrycie deficytu</t>
  </si>
  <si>
    <t>Razem przychody</t>
  </si>
  <si>
    <t>II</t>
  </si>
  <si>
    <t>Rozchody</t>
  </si>
  <si>
    <t>Spłata kredytów i pożyczek</t>
  </si>
  <si>
    <t>§ 992</t>
  </si>
  <si>
    <t>Wykup papierów wartościowych</t>
  </si>
  <si>
    <t>§ 982</t>
  </si>
  <si>
    <t>Udzielone z budżetu pożyczki</t>
  </si>
  <si>
    <t>§ 991</t>
  </si>
  <si>
    <t>Razem rozchody</t>
  </si>
  <si>
    <t>Informacje uzupełniające:</t>
  </si>
  <si>
    <t>Planowane dochody</t>
  </si>
  <si>
    <t>Planowane wydatki</t>
  </si>
  <si>
    <t>Wynik</t>
  </si>
  <si>
    <t>- różnica między 1 i 2 (+)</t>
  </si>
  <si>
    <t>- różnica między 2 i 1 (-)</t>
  </si>
  <si>
    <t>I.</t>
  </si>
  <si>
    <t xml:space="preserve">Pokrycie deficytu  budżetu                     </t>
  </si>
  <si>
    <t>Nadwyżką budżetową z lat ubiegłych</t>
  </si>
  <si>
    <t>Kredytem (pożyczką) długoterminowym</t>
  </si>
  <si>
    <t>Inne źródła (środki jako nadwyżka środków pieniężnych na rachunku bieżącym wynikająca z rozliczeń kredytów i pożyczek z lat ubiegłych)</t>
  </si>
  <si>
    <t xml:space="preserve">             Mirosław Byczak</t>
  </si>
  <si>
    <t>Przychody ze sprzedaży innych papierów wartościowych</t>
  </si>
  <si>
    <t>§931</t>
  </si>
  <si>
    <t>Przychodem ze sprzedaży papierów wartościowych</t>
  </si>
  <si>
    <t>§ 903</t>
  </si>
  <si>
    <t>§</t>
  </si>
  <si>
    <t>§963</t>
  </si>
  <si>
    <t>Przychody z zaciągniętych pożyczek na finansowanie zadań realizowanych z działem środków Unii Europejskiej</t>
  </si>
  <si>
    <t>Spłata pożyczek na finansowanie zadań z udziałem środków Unii Europejskiej</t>
  </si>
  <si>
    <t>Kwota</t>
  </si>
  <si>
    <t>Wydatki</t>
  </si>
  <si>
    <t>Ogółem zwiększenie wydatków</t>
  </si>
  <si>
    <t xml:space="preserve"> </t>
  </si>
  <si>
    <t>Zestawienie zmian w planie wydatków budżetu Gminy Jaktorów</t>
  </si>
  <si>
    <t>Rolnictwo i łowiectwo</t>
  </si>
  <si>
    <t>Infrastruktura wodociągowa i sanitacyjna wsi</t>
  </si>
  <si>
    <t>Wydatki inwestycyjne jednostek budżetowych</t>
  </si>
  <si>
    <t xml:space="preserve">                                                              Przewodniczący Rady Gminy</t>
  </si>
  <si>
    <t xml:space="preserve">                                                   Mirosław Byczak</t>
  </si>
  <si>
    <t xml:space="preserve">                                     Rady Gminy Jaktorów </t>
  </si>
  <si>
    <t xml:space="preserve">     Rady Gminy Jaktorów</t>
  </si>
  <si>
    <t xml:space="preserve">na rok 2007  </t>
  </si>
  <si>
    <t>Uzasadnienie:
    Zwiększa się plan wydatków w budżecie Gminy na rok 2007 o kwotę  98.000,-zł w związku z umorzeniem części pożyczki  Nr 376/03/GW/P   zaciągniętej na rozbudowę Stacji Uzdatniania Wody w Bieganowie"  zgodnie z Umową  umorzeniową Nr 48/07/U   zawartą w dniu 16 maja 2007r pomiędzy Wojewódzkim Funduszem Ochrony Środowiska i Gospodarki Wodnej w Warszawie a Gminą Jaktorów. Umorzoną część pożyczki przeznacza się  na realizację zadania pn.: "Wykonanie sieci wodociągowej w miejscowości Budy Stare , Budy Zosine, Budy Grzybek".</t>
  </si>
  <si>
    <t>na rok 2007.</t>
  </si>
  <si>
    <t>Zestawienie zmian w planie wydatków inwestycyjnych na rok 2007</t>
  </si>
  <si>
    <t>Opracowanie projektu na budowę sieci wodociągowej w ul. Sygietyńskiego w Starych Budach</t>
  </si>
  <si>
    <t>Zakup pomp do stacji uzdatniania wody</t>
  </si>
  <si>
    <t>Opracowanie projektu:
a/ ciągu pieszo-jezdnego wraz z przejściem przez rzekę Tuczną w Jaktorowie (II etap) 
b/ ciągu pieszego w Sadych Budach, Budach Starych na odcinku od ul. Ogrodowej do wiaduktu CMK</t>
  </si>
  <si>
    <t>Regulacja stanu prawnego drogi gminnej w Henryszewie(II etap)</t>
  </si>
  <si>
    <t>Opracowanie dokumentacji technicznej na przebudowę dróg gminnych: ul. Parkowa w Chylicach Kolonii i ul. Kopernika w Międzyborowie na odcinku od  drogi 719 do cmentarza w Bieganowie  wraz z ul. Staszica oraz  opracowanie dokumentacji geodezyjno- prawnej  dla tego zadania</t>
  </si>
  <si>
    <t>Zakup pieca c.o. do ogrzewania garaży na samochody bojowe OSP Jaktorów</t>
  </si>
  <si>
    <t>razem dział 754 - Bezpieczeństwo publiczne i ochrona przeciwpożarowa</t>
  </si>
  <si>
    <t>Nadbudowa budynku Szkoły Podstawowej w Międzyborowie (rozliczenie inwestycji)</t>
  </si>
  <si>
    <t>Wykonanie, dostawa i montaż ścianki mobilnej działowej pomiędzy stołówką i świetlicą w Szkole Podstawowej w Międzyborowie.</t>
  </si>
  <si>
    <t>Zakup wyposażenia dla  Szkoły Podstawowej w Międzyborowie (części nadbudowanej)</t>
  </si>
  <si>
    <t>Budowa przedszkola z salą wielofunkcyjną i rozbudową szatni przy Szkole Podstawowej w Jaktorowie</t>
  </si>
  <si>
    <t>Zakup zestawu komputerowego dla Gminnego Ośrodka Pomocy Społecznej w Jaktorowie</t>
  </si>
  <si>
    <t>Wydatki na zakup i objęcie akcji, wniesienie wkładów do spółek prawa handlowego</t>
  </si>
  <si>
    <t>90015</t>
  </si>
  <si>
    <r>
      <t xml:space="preserve">Budowa oświetlenia ulicy Chełmońskiego w  Chylicach i innych ulic w Gminie </t>
    </r>
    <r>
      <rPr>
        <sz val="11"/>
        <color indexed="10"/>
        <rFont val="Arial CE"/>
        <family val="2"/>
      </rPr>
      <t xml:space="preserve"> </t>
    </r>
  </si>
  <si>
    <t>Budowa sieci wodociągowej w  Budach Starych, Budach Zosinych,  Budach Grzybek</t>
  </si>
  <si>
    <t xml:space="preserve">                              Zał. Nr 1  do Uchwały Nr VII/48/2007</t>
  </si>
  <si>
    <t xml:space="preserve">                          z dnia 11 czerwca 2007r</t>
  </si>
  <si>
    <t>Zał. Nr 2 do uchwały Nr VII/48/2007</t>
  </si>
  <si>
    <t xml:space="preserve">                               z dnia 11 czerwca 2007r</t>
  </si>
  <si>
    <t xml:space="preserve">                                                                                                      Zał. Nr 3 do Uchwały Nr VII/48/2007</t>
  </si>
  <si>
    <t xml:space="preserve">                                                                               Rady Gminy Jaktorów z dnia  11 czerwca 2007r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</si>
</sst>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11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i/>
      <sz val="10"/>
      <name val="Arial CE"/>
      <family val="2"/>
    </font>
    <font>
      <sz val="11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top" wrapText="1"/>
    </xf>
    <xf numFmtId="3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3" sqref="D3"/>
    </sheetView>
  </sheetViews>
  <sheetFormatPr defaultColWidth="9.00390625" defaultRowHeight="12.75"/>
  <cols>
    <col min="1" max="1" width="6.00390625" style="53" customWidth="1"/>
    <col min="2" max="2" width="9.25390625" style="53" bestFit="1" customWidth="1"/>
    <col min="3" max="3" width="6.625" style="53" customWidth="1"/>
    <col min="4" max="4" width="52.875" style="53" customWidth="1"/>
    <col min="5" max="5" width="12.00390625" style="53" customWidth="1"/>
    <col min="6" max="16384" width="9.125" style="53" customWidth="1"/>
  </cols>
  <sheetData>
    <row r="1" ht="18" customHeight="1">
      <c r="D1" s="54" t="s">
        <v>101</v>
      </c>
    </row>
    <row r="2" spans="3:4" ht="17.25" customHeight="1">
      <c r="C2" s="85" t="s">
        <v>79</v>
      </c>
      <c r="D2" s="85"/>
    </row>
    <row r="3" spans="3:4" ht="15.75" customHeight="1">
      <c r="C3" s="54"/>
      <c r="D3" s="54" t="s">
        <v>102</v>
      </c>
    </row>
    <row r="4" spans="3:4" ht="18.75" customHeight="1">
      <c r="C4" s="54"/>
      <c r="D4" s="54"/>
    </row>
    <row r="5" spans="1:5" s="56" customFormat="1" ht="14.25">
      <c r="A5" s="55"/>
      <c r="B5" s="86" t="s">
        <v>73</v>
      </c>
      <c r="C5" s="86"/>
      <c r="D5" s="86"/>
      <c r="E5" s="86"/>
    </row>
    <row r="6" spans="1:5" s="56" customFormat="1" ht="17.25" customHeight="1">
      <c r="A6" s="87" t="s">
        <v>81</v>
      </c>
      <c r="B6" s="87"/>
      <c r="C6" s="87"/>
      <c r="D6" s="87"/>
      <c r="E6" s="87"/>
    </row>
    <row r="7" spans="1:5" ht="12.75" customHeight="1">
      <c r="A7" s="57"/>
      <c r="B7" s="57"/>
      <c r="C7" s="57"/>
      <c r="D7" s="57"/>
      <c r="E7" s="57"/>
    </row>
    <row r="8" spans="1:5" ht="14.25">
      <c r="A8" s="66"/>
      <c r="B8" s="66" t="s">
        <v>70</v>
      </c>
      <c r="C8" s="66"/>
      <c r="D8" s="66"/>
      <c r="E8" s="67"/>
    </row>
    <row r="9" spans="1:5" ht="14.25">
      <c r="A9" s="66"/>
      <c r="B9" s="66"/>
      <c r="C9" s="66"/>
      <c r="D9" s="66"/>
      <c r="E9" s="67"/>
    </row>
    <row r="10" spans="1:5" s="60" customFormat="1" ht="17.25" customHeight="1">
      <c r="A10" s="58" t="s">
        <v>5</v>
      </c>
      <c r="B10" s="58" t="s">
        <v>6</v>
      </c>
      <c r="C10" s="58" t="s">
        <v>65</v>
      </c>
      <c r="D10" s="58" t="s">
        <v>7</v>
      </c>
      <c r="E10" s="59" t="s">
        <v>69</v>
      </c>
    </row>
    <row r="11" spans="1:5" s="60" customFormat="1" ht="15.75" customHeight="1">
      <c r="A11" s="58">
        <v>1</v>
      </c>
      <c r="B11" s="58">
        <v>2</v>
      </c>
      <c r="C11" s="58">
        <v>3</v>
      </c>
      <c r="D11" s="58">
        <v>4</v>
      </c>
      <c r="E11" s="59">
        <v>5</v>
      </c>
    </row>
    <row r="12" spans="1:5" s="68" customFormat="1" ht="23.25" customHeight="1">
      <c r="A12" s="62" t="s">
        <v>9</v>
      </c>
      <c r="B12" s="61"/>
      <c r="C12" s="61"/>
      <c r="D12" s="63" t="s">
        <v>74</v>
      </c>
      <c r="E12" s="72">
        <f>E13</f>
        <v>98000</v>
      </c>
    </row>
    <row r="13" spans="1:5" ht="20.25" customHeight="1">
      <c r="A13" s="58"/>
      <c r="B13" s="71" t="s">
        <v>10</v>
      </c>
      <c r="C13" s="58"/>
      <c r="D13" s="12" t="s">
        <v>75</v>
      </c>
      <c r="E13" s="72">
        <f>E14</f>
        <v>98000</v>
      </c>
    </row>
    <row r="14" spans="1:5" ht="18.75" customHeight="1">
      <c r="A14" s="58"/>
      <c r="B14" s="58"/>
      <c r="C14" s="69">
        <v>6050</v>
      </c>
      <c r="D14" s="64" t="s">
        <v>76</v>
      </c>
      <c r="E14" s="72">
        <v>98000</v>
      </c>
    </row>
    <row r="15" spans="1:5" ht="27" customHeight="1">
      <c r="A15" s="65"/>
      <c r="B15" s="65"/>
      <c r="C15" s="65"/>
      <c r="D15" s="58" t="s">
        <v>71</v>
      </c>
      <c r="E15" s="72">
        <f>E12</f>
        <v>98000</v>
      </c>
    </row>
    <row r="16" spans="1:5" ht="27" customHeight="1">
      <c r="A16" s="66"/>
      <c r="B16" s="66"/>
      <c r="C16" s="66"/>
      <c r="D16" s="73"/>
      <c r="E16" s="74"/>
    </row>
    <row r="17" spans="1:5" ht="119.25" customHeight="1">
      <c r="A17" s="88" t="s">
        <v>82</v>
      </c>
      <c r="B17" s="88"/>
      <c r="C17" s="88"/>
      <c r="D17" s="88"/>
      <c r="E17" s="88"/>
    </row>
    <row r="18" spans="1:5" ht="18.75" customHeight="1">
      <c r="A18" s="70"/>
      <c r="B18" s="70"/>
      <c r="C18" s="70"/>
      <c r="D18" s="70"/>
      <c r="E18" s="70"/>
    </row>
    <row r="19" spans="4:5" ht="12.75">
      <c r="D19" s="83" t="s">
        <v>77</v>
      </c>
      <c r="E19" s="83"/>
    </row>
    <row r="21" spans="4:5" ht="18" customHeight="1">
      <c r="D21" s="84" t="s">
        <v>78</v>
      </c>
      <c r="E21" s="84"/>
    </row>
    <row r="34" ht="12.75">
      <c r="D34" s="53" t="s">
        <v>72</v>
      </c>
    </row>
  </sheetData>
  <mergeCells count="6">
    <mergeCell ref="D19:E19"/>
    <mergeCell ref="D21:E21"/>
    <mergeCell ref="C2:D2"/>
    <mergeCell ref="B5:E5"/>
    <mergeCell ref="A6:E6"/>
    <mergeCell ref="A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.25390625" style="3" customWidth="1"/>
    <col min="2" max="2" width="35.75390625" style="3" customWidth="1"/>
    <col min="3" max="3" width="15.25390625" style="3" customWidth="1"/>
    <col min="4" max="4" width="12.75390625" style="3" customWidth="1"/>
    <col min="5" max="5" width="13.75390625" style="3" customWidth="1"/>
    <col min="6" max="6" width="13.25390625" style="3" customWidth="1"/>
    <col min="7" max="16384" width="9.125" style="3" customWidth="1"/>
  </cols>
  <sheetData>
    <row r="1" spans="2:6" s="10" customFormat="1" ht="17.25" customHeight="1">
      <c r="B1" s="103" t="s">
        <v>103</v>
      </c>
      <c r="C1" s="103"/>
      <c r="D1" s="103"/>
      <c r="E1" s="103"/>
      <c r="F1" s="103"/>
    </row>
    <row r="2" spans="3:6" ht="14.25">
      <c r="C2" s="10"/>
      <c r="D2" s="101" t="s">
        <v>80</v>
      </c>
      <c r="E2" s="101"/>
      <c r="F2" s="101"/>
    </row>
    <row r="3" spans="3:7" ht="14.25">
      <c r="C3" s="101" t="s">
        <v>104</v>
      </c>
      <c r="D3" s="101"/>
      <c r="E3" s="101"/>
      <c r="F3" s="101"/>
      <c r="G3" s="10"/>
    </row>
    <row r="5" spans="2:6" ht="14.25">
      <c r="B5" s="101" t="s">
        <v>28</v>
      </c>
      <c r="C5" s="101"/>
      <c r="D5" s="101"/>
      <c r="E5" s="101"/>
      <c r="F5" s="101"/>
    </row>
    <row r="6" ht="14.25">
      <c r="C6" s="3" t="s">
        <v>83</v>
      </c>
    </row>
    <row r="7" spans="1:6" s="104" customFormat="1" ht="45">
      <c r="A7" s="37" t="s">
        <v>1</v>
      </c>
      <c r="B7" s="37" t="s">
        <v>3</v>
      </c>
      <c r="C7" s="38" t="s">
        <v>29</v>
      </c>
      <c r="D7" s="37" t="s">
        <v>30</v>
      </c>
      <c r="E7" s="39" t="s">
        <v>31</v>
      </c>
      <c r="F7" s="39" t="s">
        <v>2</v>
      </c>
    </row>
    <row r="8" spans="1:6" ht="14.2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</row>
    <row r="9" spans="1:6" ht="18.75" customHeight="1">
      <c r="A9" s="49" t="s">
        <v>32</v>
      </c>
      <c r="B9" s="2" t="s">
        <v>33</v>
      </c>
      <c r="C9" s="2"/>
      <c r="D9" s="2"/>
      <c r="E9" s="2"/>
      <c r="F9" s="2"/>
    </row>
    <row r="10" spans="1:6" ht="55.5" customHeight="1">
      <c r="A10" s="42">
        <v>1</v>
      </c>
      <c r="B10" s="41" t="s">
        <v>67</v>
      </c>
      <c r="C10" s="40" t="s">
        <v>64</v>
      </c>
      <c r="D10" s="2">
        <v>0</v>
      </c>
      <c r="E10" s="2"/>
      <c r="F10" s="2">
        <f>D10</f>
        <v>0</v>
      </c>
    </row>
    <row r="11" spans="1:6" ht="27.75" customHeight="1">
      <c r="A11" s="42">
        <v>2</v>
      </c>
      <c r="B11" s="41" t="s">
        <v>61</v>
      </c>
      <c r="C11" s="40" t="s">
        <v>62</v>
      </c>
      <c r="D11" s="2">
        <v>3000000</v>
      </c>
      <c r="E11" s="2"/>
      <c r="F11" s="2">
        <f>D11+E11</f>
        <v>3000000</v>
      </c>
    </row>
    <row r="12" spans="1:6" ht="27.75" customHeight="1">
      <c r="A12" s="40">
        <v>3</v>
      </c>
      <c r="B12" s="41" t="s">
        <v>34</v>
      </c>
      <c r="C12" s="42" t="s">
        <v>35</v>
      </c>
      <c r="D12" s="2">
        <v>0</v>
      </c>
      <c r="E12" s="2">
        <v>0</v>
      </c>
      <c r="F12" s="2">
        <f>D12+E12</f>
        <v>0</v>
      </c>
    </row>
    <row r="13" spans="1:6" ht="18" customHeight="1">
      <c r="A13" s="42">
        <v>4</v>
      </c>
      <c r="B13" s="2" t="s">
        <v>36</v>
      </c>
      <c r="C13" s="40" t="s">
        <v>37</v>
      </c>
      <c r="D13" s="2">
        <v>0</v>
      </c>
      <c r="E13" s="2"/>
      <c r="F13" s="2"/>
    </row>
    <row r="14" spans="1:6" ht="28.5">
      <c r="A14" s="40">
        <v>5</v>
      </c>
      <c r="B14" s="43" t="s">
        <v>38</v>
      </c>
      <c r="C14" s="40"/>
      <c r="D14" s="2">
        <v>2576171</v>
      </c>
      <c r="E14" s="2"/>
      <c r="F14" s="2">
        <f>D14+E14</f>
        <v>2576171</v>
      </c>
    </row>
    <row r="15" spans="1:6" s="105" customFormat="1" ht="21" customHeight="1">
      <c r="A15" s="44"/>
      <c r="B15" s="44" t="s">
        <v>39</v>
      </c>
      <c r="C15" s="45"/>
      <c r="D15" s="2">
        <f>D10+D11+D12+D13+D14</f>
        <v>5576171</v>
      </c>
      <c r="E15" s="2">
        <f>SUM(E10:E14)</f>
        <v>0</v>
      </c>
      <c r="F15" s="2">
        <f>F10+F11+F12+F14</f>
        <v>5576171</v>
      </c>
    </row>
    <row r="16" spans="1:6" ht="19.5" customHeight="1">
      <c r="A16" s="49" t="s">
        <v>40</v>
      </c>
      <c r="B16" s="2" t="s">
        <v>41</v>
      </c>
      <c r="C16" s="40"/>
      <c r="D16" s="2"/>
      <c r="E16" s="2"/>
      <c r="F16" s="2"/>
    </row>
    <row r="17" spans="1:6" ht="41.25" customHeight="1">
      <c r="A17" s="40">
        <v>1</v>
      </c>
      <c r="B17" s="41" t="s">
        <v>68</v>
      </c>
      <c r="C17" s="40" t="s">
        <v>66</v>
      </c>
      <c r="D17" s="2"/>
      <c r="E17" s="2"/>
      <c r="F17" s="2">
        <v>0</v>
      </c>
    </row>
    <row r="18" spans="1:6" ht="14.25">
      <c r="A18" s="40">
        <v>2</v>
      </c>
      <c r="B18" s="2" t="s">
        <v>42</v>
      </c>
      <c r="C18" s="40" t="s">
        <v>43</v>
      </c>
      <c r="D18" s="2">
        <v>593875</v>
      </c>
      <c r="E18" s="2">
        <v>-98000</v>
      </c>
      <c r="F18" s="2">
        <f>D18+E18</f>
        <v>495875</v>
      </c>
    </row>
    <row r="19" spans="1:6" ht="14.25">
      <c r="A19" s="40">
        <v>3</v>
      </c>
      <c r="B19" s="2" t="s">
        <v>44</v>
      </c>
      <c r="C19" s="40" t="s">
        <v>45</v>
      </c>
      <c r="D19" s="2"/>
      <c r="E19" s="2"/>
      <c r="F19" s="2"/>
    </row>
    <row r="20" spans="1:6" ht="14.25">
      <c r="A20" s="40">
        <v>4</v>
      </c>
      <c r="B20" s="2" t="s">
        <v>46</v>
      </c>
      <c r="C20" s="40" t="s">
        <v>47</v>
      </c>
      <c r="D20" s="2"/>
      <c r="E20" s="2"/>
      <c r="F20" s="2"/>
    </row>
    <row r="21" spans="1:6" s="105" customFormat="1" ht="20.25" customHeight="1">
      <c r="A21" s="44"/>
      <c r="B21" s="46" t="s">
        <v>48</v>
      </c>
      <c r="C21" s="46"/>
      <c r="D21" s="2">
        <f>D18+D19+D20</f>
        <v>593875</v>
      </c>
      <c r="E21" s="2">
        <f>SUM(E18:E20)</f>
        <v>-98000</v>
      </c>
      <c r="F21" s="2">
        <f>F18</f>
        <v>495875</v>
      </c>
    </row>
    <row r="22" spans="1:6" ht="0.75" customHeight="1">
      <c r="A22" s="2"/>
      <c r="B22" s="2"/>
      <c r="C22" s="2"/>
      <c r="D22" s="2"/>
      <c r="E22" s="2"/>
      <c r="F22" s="2"/>
    </row>
    <row r="23" ht="15">
      <c r="B23" s="47" t="s">
        <v>49</v>
      </c>
    </row>
    <row r="24" spans="1:6" ht="16.5" customHeight="1">
      <c r="A24" s="4">
        <v>1</v>
      </c>
      <c r="B24" s="89" t="s">
        <v>50</v>
      </c>
      <c r="C24" s="90"/>
      <c r="D24" s="91"/>
      <c r="E24" s="92">
        <v>18804868</v>
      </c>
      <c r="F24" s="93"/>
    </row>
    <row r="25" spans="1:6" ht="15.75" customHeight="1">
      <c r="A25" s="4">
        <v>2</v>
      </c>
      <c r="B25" s="89" t="s">
        <v>51</v>
      </c>
      <c r="C25" s="90"/>
      <c r="D25" s="91"/>
      <c r="E25" s="92">
        <v>23885164</v>
      </c>
      <c r="F25" s="93"/>
    </row>
    <row r="26" spans="1:6" ht="15" customHeight="1">
      <c r="A26" s="4">
        <v>3</v>
      </c>
      <c r="B26" s="89" t="s">
        <v>52</v>
      </c>
      <c r="C26" s="90"/>
      <c r="D26" s="91"/>
      <c r="E26" s="92"/>
      <c r="F26" s="93"/>
    </row>
    <row r="27" spans="1:6" ht="14.25">
      <c r="A27" s="4"/>
      <c r="B27" s="89" t="s">
        <v>53</v>
      </c>
      <c r="C27" s="90"/>
      <c r="D27" s="91"/>
      <c r="E27" s="92"/>
      <c r="F27" s="93"/>
    </row>
    <row r="28" spans="1:6" ht="14.25">
      <c r="A28" s="4"/>
      <c r="B28" s="89" t="s">
        <v>54</v>
      </c>
      <c r="C28" s="90"/>
      <c r="D28" s="91"/>
      <c r="E28" s="92">
        <f>E24-E25</f>
        <v>-5080296</v>
      </c>
      <c r="F28" s="93"/>
    </row>
    <row r="29" spans="1:6" ht="22.5" customHeight="1">
      <c r="A29" s="48" t="s">
        <v>55</v>
      </c>
      <c r="B29" s="94" t="s">
        <v>56</v>
      </c>
      <c r="C29" s="95"/>
      <c r="D29" s="96"/>
      <c r="E29" s="92">
        <f>E30+E31+E32+E33</f>
        <v>5576171</v>
      </c>
      <c r="F29" s="93"/>
    </row>
    <row r="30" spans="1:6" ht="17.25" customHeight="1">
      <c r="A30" s="4">
        <v>1</v>
      </c>
      <c r="B30" s="94" t="s">
        <v>57</v>
      </c>
      <c r="C30" s="95"/>
      <c r="D30" s="96"/>
      <c r="E30" s="92">
        <v>0</v>
      </c>
      <c r="F30" s="93"/>
    </row>
    <row r="31" spans="1:6" ht="14.25">
      <c r="A31" s="4">
        <v>2</v>
      </c>
      <c r="B31" s="89" t="s">
        <v>58</v>
      </c>
      <c r="C31" s="90"/>
      <c r="D31" s="91"/>
      <c r="E31" s="92">
        <v>0</v>
      </c>
      <c r="F31" s="93"/>
    </row>
    <row r="32" spans="1:6" ht="18" customHeight="1">
      <c r="A32" s="4">
        <v>3</v>
      </c>
      <c r="B32" s="89" t="s">
        <v>63</v>
      </c>
      <c r="C32" s="90"/>
      <c r="D32" s="91"/>
      <c r="E32" s="92">
        <v>3000000</v>
      </c>
      <c r="F32" s="93"/>
    </row>
    <row r="33" spans="1:6" ht="44.25" customHeight="1">
      <c r="A33" s="5">
        <v>4</v>
      </c>
      <c r="B33" s="97" t="s">
        <v>59</v>
      </c>
      <c r="C33" s="98"/>
      <c r="D33" s="99"/>
      <c r="E33" s="92">
        <v>2576171</v>
      </c>
      <c r="F33" s="93"/>
    </row>
    <row r="34" spans="1:6" ht="15" customHeight="1">
      <c r="A34" s="50"/>
      <c r="B34" s="51"/>
      <c r="C34" s="51"/>
      <c r="D34" s="51"/>
      <c r="E34" s="52"/>
      <c r="F34" s="52"/>
    </row>
    <row r="35" ht="14.25">
      <c r="E35" s="3" t="s">
        <v>4</v>
      </c>
    </row>
    <row r="36" spans="4:6" ht="29.25" customHeight="1">
      <c r="D36" s="101" t="s">
        <v>60</v>
      </c>
      <c r="E36" s="101"/>
      <c r="F36" s="101"/>
    </row>
    <row r="37" ht="6" customHeight="1"/>
    <row r="38" ht="14.25" hidden="1"/>
  </sheetData>
  <mergeCells count="25">
    <mergeCell ref="B33:D33"/>
    <mergeCell ref="E33:F33"/>
    <mergeCell ref="D36:F36"/>
    <mergeCell ref="B30:D30"/>
    <mergeCell ref="E30:F30"/>
    <mergeCell ref="B31:D31"/>
    <mergeCell ref="E31:F31"/>
    <mergeCell ref="B32:D32"/>
    <mergeCell ref="E32:F32"/>
    <mergeCell ref="B28:D28"/>
    <mergeCell ref="E28:F28"/>
    <mergeCell ref="B29:D29"/>
    <mergeCell ref="E29:F29"/>
    <mergeCell ref="B26:D26"/>
    <mergeCell ref="E26:F26"/>
    <mergeCell ref="B27:D27"/>
    <mergeCell ref="E27:F27"/>
    <mergeCell ref="B1:F1"/>
    <mergeCell ref="D2:F2"/>
    <mergeCell ref="C3:F3"/>
    <mergeCell ref="B5:F5"/>
    <mergeCell ref="B24:D24"/>
    <mergeCell ref="E24:F24"/>
    <mergeCell ref="B25:D25"/>
    <mergeCell ref="E25:F25"/>
  </mergeCells>
  <printOptions/>
  <pageMargins left="0.54" right="0.17" top="1" bottom="0.6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2" sqref="E2:I2"/>
    </sheetView>
  </sheetViews>
  <sheetFormatPr defaultColWidth="9.00390625" defaultRowHeight="12.75"/>
  <cols>
    <col min="1" max="1" width="4.625" style="3" customWidth="1"/>
    <col min="2" max="2" width="5.75390625" style="3" bestFit="1" customWidth="1"/>
    <col min="3" max="3" width="9.125" style="3" customWidth="1"/>
    <col min="4" max="4" width="8.375" style="3" customWidth="1"/>
    <col min="5" max="5" width="63.00390625" style="3" customWidth="1"/>
    <col min="6" max="6" width="15.25390625" style="3" customWidth="1"/>
    <col min="7" max="7" width="12.875" style="3" customWidth="1"/>
    <col min="8" max="8" width="13.75390625" style="3" customWidth="1"/>
    <col min="9" max="9" width="15.125" style="3" customWidth="1"/>
    <col min="10" max="16384" width="9.125" style="3" customWidth="1"/>
  </cols>
  <sheetData>
    <row r="1" spans="5:9" ht="14.25">
      <c r="E1" s="101" t="s">
        <v>105</v>
      </c>
      <c r="F1" s="101"/>
      <c r="G1" s="101"/>
      <c r="H1" s="101"/>
      <c r="I1" s="10"/>
    </row>
    <row r="2" spans="5:9" ht="14.25">
      <c r="E2" s="101" t="s">
        <v>106</v>
      </c>
      <c r="F2" s="101"/>
      <c r="G2" s="101"/>
      <c r="H2" s="101"/>
      <c r="I2" s="101"/>
    </row>
    <row r="3" spans="1:9" ht="15.75">
      <c r="A3" s="102" t="s">
        <v>84</v>
      </c>
      <c r="B3" s="102"/>
      <c r="C3" s="102"/>
      <c r="D3" s="102"/>
      <c r="E3" s="102"/>
      <c r="F3" s="102"/>
      <c r="G3" s="102"/>
      <c r="H3" s="102"/>
      <c r="I3" s="21"/>
    </row>
    <row r="4" spans="1:9" s="22" customFormat="1" ht="25.5" customHeight="1">
      <c r="A4" s="36" t="s">
        <v>1</v>
      </c>
      <c r="B4" s="36" t="s">
        <v>5</v>
      </c>
      <c r="C4" s="36" t="s">
        <v>6</v>
      </c>
      <c r="D4" s="36" t="s">
        <v>19</v>
      </c>
      <c r="E4" s="36" t="s">
        <v>7</v>
      </c>
      <c r="F4" s="35" t="s">
        <v>30</v>
      </c>
      <c r="G4" s="34" t="s">
        <v>18</v>
      </c>
      <c r="H4" s="34" t="s">
        <v>26</v>
      </c>
      <c r="I4" s="28" t="s">
        <v>2</v>
      </c>
    </row>
    <row r="5" spans="1:9" s="10" customFormat="1" ht="14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22" customFormat="1" ht="27.75" customHeight="1">
      <c r="A6" s="5">
        <v>1</v>
      </c>
      <c r="B6" s="78" t="s">
        <v>9</v>
      </c>
      <c r="C6" s="78" t="s">
        <v>10</v>
      </c>
      <c r="D6" s="5">
        <v>6050</v>
      </c>
      <c r="E6" s="18" t="s">
        <v>100</v>
      </c>
      <c r="F6" s="1">
        <v>256500</v>
      </c>
      <c r="G6" s="1">
        <v>98000</v>
      </c>
      <c r="H6" s="1"/>
      <c r="I6" s="1">
        <f>F6+G6</f>
        <v>354500</v>
      </c>
    </row>
    <row r="7" spans="1:9" s="15" customFormat="1" ht="30.75" customHeight="1">
      <c r="A7" s="9">
        <v>2</v>
      </c>
      <c r="B7" s="78" t="s">
        <v>9</v>
      </c>
      <c r="C7" s="78" t="s">
        <v>10</v>
      </c>
      <c r="D7" s="5">
        <v>6050</v>
      </c>
      <c r="E7" s="28" t="s">
        <v>85</v>
      </c>
      <c r="F7" s="79">
        <v>10000</v>
      </c>
      <c r="G7" s="79"/>
      <c r="H7" s="79"/>
      <c r="I7" s="79">
        <v>10000</v>
      </c>
    </row>
    <row r="8" spans="1:9" s="15" customFormat="1" ht="21.75" customHeight="1">
      <c r="A8" s="9"/>
      <c r="B8" s="78"/>
      <c r="C8" s="78"/>
      <c r="D8" s="5"/>
      <c r="E8" s="9" t="s">
        <v>20</v>
      </c>
      <c r="F8" s="80">
        <f>F7+F6</f>
        <v>266500</v>
      </c>
      <c r="G8" s="80">
        <f>SUM(G6:G7)</f>
        <v>98000</v>
      </c>
      <c r="H8" s="80"/>
      <c r="I8" s="80">
        <f>I7+I6</f>
        <v>364500</v>
      </c>
    </row>
    <row r="9" spans="1:9" ht="18" customHeight="1">
      <c r="A9" s="5">
        <v>3</v>
      </c>
      <c r="B9" s="16" t="s">
        <v>13</v>
      </c>
      <c r="C9" s="16" t="s">
        <v>14</v>
      </c>
      <c r="D9" s="16" t="s">
        <v>15</v>
      </c>
      <c r="E9" s="12" t="s">
        <v>86</v>
      </c>
      <c r="F9" s="2">
        <v>22000</v>
      </c>
      <c r="G9" s="2"/>
      <c r="H9" s="2"/>
      <c r="I9" s="2">
        <f>F9</f>
        <v>22000</v>
      </c>
    </row>
    <row r="10" spans="1:9" s="11" customFormat="1" ht="25.5" customHeight="1">
      <c r="A10" s="7"/>
      <c r="B10" s="23"/>
      <c r="C10" s="7"/>
      <c r="D10" s="7"/>
      <c r="E10" s="24" t="s">
        <v>21</v>
      </c>
      <c r="F10" s="80">
        <f>SUM(F9:F9)</f>
        <v>22000</v>
      </c>
      <c r="G10" s="80"/>
      <c r="H10" s="80"/>
      <c r="I10" s="80">
        <f>SUM(I9)</f>
        <v>22000</v>
      </c>
    </row>
    <row r="11" spans="1:9" s="6" customFormat="1" ht="70.5" customHeight="1">
      <c r="A11" s="14">
        <v>4</v>
      </c>
      <c r="B11" s="27">
        <v>600</v>
      </c>
      <c r="C11" s="14">
        <v>60016</v>
      </c>
      <c r="D11" s="14">
        <v>6050</v>
      </c>
      <c r="E11" s="81" t="s">
        <v>87</v>
      </c>
      <c r="F11" s="2">
        <v>90000</v>
      </c>
      <c r="G11" s="2"/>
      <c r="H11" s="2"/>
      <c r="I11" s="2">
        <f>F11+G11</f>
        <v>90000</v>
      </c>
    </row>
    <row r="12" spans="1:9" s="6" customFormat="1" ht="20.25" customHeight="1">
      <c r="A12" s="14">
        <v>5</v>
      </c>
      <c r="B12" s="27">
        <v>600</v>
      </c>
      <c r="C12" s="14">
        <v>60016</v>
      </c>
      <c r="D12" s="14">
        <v>6050</v>
      </c>
      <c r="E12" s="81" t="s">
        <v>88</v>
      </c>
      <c r="F12" s="2">
        <v>7000</v>
      </c>
      <c r="G12" s="2">
        <v>0</v>
      </c>
      <c r="H12" s="2"/>
      <c r="I12" s="2">
        <f>F12+G12</f>
        <v>7000</v>
      </c>
    </row>
    <row r="13" spans="1:9" s="6" customFormat="1" ht="72" customHeight="1">
      <c r="A13" s="14">
        <v>6</v>
      </c>
      <c r="B13" s="27">
        <v>600</v>
      </c>
      <c r="C13" s="14">
        <v>60016</v>
      </c>
      <c r="D13" s="14">
        <v>6050</v>
      </c>
      <c r="E13" s="81" t="s">
        <v>89</v>
      </c>
      <c r="F13" s="2">
        <v>137816</v>
      </c>
      <c r="G13" s="2">
        <v>0</v>
      </c>
      <c r="H13" s="2"/>
      <c r="I13" s="2">
        <f>F13+G13</f>
        <v>137816</v>
      </c>
    </row>
    <row r="14" spans="1:9" s="11" customFormat="1" ht="17.25" customHeight="1">
      <c r="A14" s="7"/>
      <c r="B14" s="23"/>
      <c r="C14" s="7"/>
      <c r="D14" s="7"/>
      <c r="E14" s="24" t="s">
        <v>22</v>
      </c>
      <c r="F14" s="80">
        <f>F11+F12+F13</f>
        <v>234816</v>
      </c>
      <c r="G14" s="80">
        <f>SUM(G11:G13)</f>
        <v>0</v>
      </c>
      <c r="H14" s="80"/>
      <c r="I14" s="80">
        <f>I11+I12+I13</f>
        <v>234816</v>
      </c>
    </row>
    <row r="15" spans="1:9" s="6" customFormat="1" ht="27.75" customHeight="1">
      <c r="A15" s="14">
        <v>7</v>
      </c>
      <c r="B15" s="27">
        <v>754</v>
      </c>
      <c r="C15" s="14">
        <v>75412</v>
      </c>
      <c r="D15" s="14">
        <v>6060</v>
      </c>
      <c r="E15" s="82" t="s">
        <v>90</v>
      </c>
      <c r="F15" s="79">
        <v>25000</v>
      </c>
      <c r="G15" s="79"/>
      <c r="H15" s="79"/>
      <c r="I15" s="79">
        <f>F15+G15</f>
        <v>25000</v>
      </c>
    </row>
    <row r="16" spans="1:9" s="8" customFormat="1" ht="29.25" customHeight="1">
      <c r="A16" s="13"/>
      <c r="B16" s="25"/>
      <c r="C16" s="13"/>
      <c r="D16" s="13"/>
      <c r="E16" s="26" t="s">
        <v>91</v>
      </c>
      <c r="F16" s="80">
        <f>SUM(F15)</f>
        <v>25000</v>
      </c>
      <c r="G16" s="80">
        <f>G15</f>
        <v>0</v>
      </c>
      <c r="H16" s="80"/>
      <c r="I16" s="80">
        <f>I15</f>
        <v>25000</v>
      </c>
    </row>
    <row r="17" spans="1:9" ht="29.25" customHeight="1">
      <c r="A17" s="5">
        <v>8</v>
      </c>
      <c r="B17" s="17">
        <v>801</v>
      </c>
      <c r="C17" s="5">
        <v>80101</v>
      </c>
      <c r="D17" s="5">
        <v>6050</v>
      </c>
      <c r="E17" s="19" t="s">
        <v>92</v>
      </c>
      <c r="F17" s="2">
        <v>800257</v>
      </c>
      <c r="G17" s="2">
        <v>0</v>
      </c>
      <c r="H17" s="2">
        <v>0</v>
      </c>
      <c r="I17" s="2">
        <f>F17+G17+H17</f>
        <v>800257</v>
      </c>
    </row>
    <row r="18" spans="1:9" ht="40.5" customHeight="1">
      <c r="A18" s="5">
        <v>9</v>
      </c>
      <c r="B18" s="17"/>
      <c r="C18" s="5">
        <v>80101</v>
      </c>
      <c r="D18" s="5">
        <v>6050</v>
      </c>
      <c r="E18" s="19" t="s">
        <v>93</v>
      </c>
      <c r="F18" s="2">
        <v>31000</v>
      </c>
      <c r="G18" s="2">
        <v>0</v>
      </c>
      <c r="H18" s="2"/>
      <c r="I18" s="2">
        <f>F18+G18</f>
        <v>31000</v>
      </c>
    </row>
    <row r="19" spans="1:9" ht="28.5" customHeight="1">
      <c r="A19" s="5">
        <v>10</v>
      </c>
      <c r="B19" s="17"/>
      <c r="C19" s="5">
        <v>80101</v>
      </c>
      <c r="D19" s="5">
        <v>6060</v>
      </c>
      <c r="E19" s="81" t="s">
        <v>94</v>
      </c>
      <c r="F19" s="2">
        <v>300000</v>
      </c>
      <c r="G19" s="2"/>
      <c r="H19" s="2"/>
      <c r="I19" s="2">
        <f>F19</f>
        <v>300000</v>
      </c>
    </row>
    <row r="20" spans="1:9" ht="27.75" customHeight="1">
      <c r="A20" s="5">
        <v>11</v>
      </c>
      <c r="B20" s="17"/>
      <c r="C20" s="5">
        <v>80104</v>
      </c>
      <c r="D20" s="5">
        <v>6050</v>
      </c>
      <c r="E20" s="81" t="s">
        <v>95</v>
      </c>
      <c r="F20" s="2">
        <v>2330210</v>
      </c>
      <c r="G20" s="2">
        <v>0</v>
      </c>
      <c r="H20" s="2"/>
      <c r="I20" s="2">
        <f>F20+G20</f>
        <v>2330210</v>
      </c>
    </row>
    <row r="21" spans="1:9" s="11" customFormat="1" ht="16.5" customHeight="1">
      <c r="A21" s="7"/>
      <c r="B21" s="29"/>
      <c r="C21" s="7"/>
      <c r="D21" s="7"/>
      <c r="E21" s="24" t="s">
        <v>23</v>
      </c>
      <c r="F21" s="80">
        <f>F20+F19+F17+F18</f>
        <v>3461467</v>
      </c>
      <c r="G21" s="80">
        <f>SUM(G17:G20)</f>
        <v>0</v>
      </c>
      <c r="H21" s="80">
        <f>SUM(H17:H20)</f>
        <v>0</v>
      </c>
      <c r="I21" s="80">
        <f>I20+I19+I17+I18</f>
        <v>3461467</v>
      </c>
    </row>
    <row r="22" spans="1:9" ht="27.75" customHeight="1">
      <c r="A22" s="5">
        <v>12</v>
      </c>
      <c r="B22" s="5">
        <v>852</v>
      </c>
      <c r="C22" s="5">
        <v>85219</v>
      </c>
      <c r="D22" s="5">
        <v>6060</v>
      </c>
      <c r="E22" s="81" t="s">
        <v>96</v>
      </c>
      <c r="F22" s="2">
        <v>4000</v>
      </c>
      <c r="G22" s="2"/>
      <c r="H22" s="2"/>
      <c r="I22" s="2">
        <f>F22+G22</f>
        <v>4000</v>
      </c>
    </row>
    <row r="23" spans="1:9" s="11" customFormat="1" ht="18.75" customHeight="1">
      <c r="A23" s="7"/>
      <c r="B23" s="23"/>
      <c r="C23" s="7"/>
      <c r="D23" s="7"/>
      <c r="E23" s="30" t="s">
        <v>24</v>
      </c>
      <c r="F23" s="80">
        <f>F22</f>
        <v>4000</v>
      </c>
      <c r="G23" s="80"/>
      <c r="H23" s="80"/>
      <c r="I23" s="80">
        <f>SUM(I22)</f>
        <v>4000</v>
      </c>
    </row>
    <row r="24" spans="1:9" ht="15.75" customHeight="1">
      <c r="A24" s="5">
        <v>13</v>
      </c>
      <c r="B24" s="20" t="s">
        <v>16</v>
      </c>
      <c r="C24" s="16" t="s">
        <v>17</v>
      </c>
      <c r="D24" s="16" t="s">
        <v>12</v>
      </c>
      <c r="E24" s="12" t="s">
        <v>0</v>
      </c>
      <c r="F24" s="2">
        <v>700000</v>
      </c>
      <c r="G24" s="2"/>
      <c r="H24" s="2"/>
      <c r="I24" s="2">
        <f>F24-H24</f>
        <v>700000</v>
      </c>
    </row>
    <row r="25" spans="1:9" ht="29.25" customHeight="1">
      <c r="A25" s="5"/>
      <c r="B25" s="20"/>
      <c r="C25" s="16"/>
      <c r="D25" s="16" t="s">
        <v>27</v>
      </c>
      <c r="E25" s="81" t="s">
        <v>97</v>
      </c>
      <c r="F25" s="2">
        <v>1768000</v>
      </c>
      <c r="G25" s="2"/>
      <c r="H25" s="2"/>
      <c r="I25" s="2">
        <f>F25-H25</f>
        <v>1768000</v>
      </c>
    </row>
    <row r="26" spans="1:9" ht="27" customHeight="1">
      <c r="A26" s="5">
        <v>14</v>
      </c>
      <c r="B26" s="20"/>
      <c r="C26" s="16" t="s">
        <v>98</v>
      </c>
      <c r="D26" s="16" t="s">
        <v>12</v>
      </c>
      <c r="E26" s="81" t="s">
        <v>99</v>
      </c>
      <c r="F26" s="2">
        <v>100000</v>
      </c>
      <c r="G26" s="2"/>
      <c r="H26" s="2"/>
      <c r="I26" s="2">
        <f>F26</f>
        <v>100000</v>
      </c>
    </row>
    <row r="27" spans="1:9" s="11" customFormat="1" ht="26.25" customHeight="1">
      <c r="A27" s="7"/>
      <c r="B27" s="7"/>
      <c r="C27" s="7"/>
      <c r="D27" s="7"/>
      <c r="E27" s="30" t="s">
        <v>25</v>
      </c>
      <c r="F27" s="80">
        <f>F24+F25+F26</f>
        <v>2568000</v>
      </c>
      <c r="G27" s="80">
        <f>G25</f>
        <v>0</v>
      </c>
      <c r="H27" s="80"/>
      <c r="I27" s="80">
        <f>I24+I25+I26</f>
        <v>2568000</v>
      </c>
    </row>
    <row r="28" spans="1:9" s="33" customFormat="1" ht="21.75" customHeight="1">
      <c r="A28" s="31"/>
      <c r="B28" s="31"/>
      <c r="C28" s="31"/>
      <c r="D28" s="31"/>
      <c r="E28" s="32" t="s">
        <v>11</v>
      </c>
      <c r="F28" s="2">
        <f>F8+F10+F14+F16+F21+F23+F27</f>
        <v>6581783</v>
      </c>
      <c r="G28" s="2">
        <f>G8+G10+G14+G16+G21+G23+G27</f>
        <v>98000</v>
      </c>
      <c r="H28" s="2">
        <f>H21+H27</f>
        <v>0</v>
      </c>
      <c r="I28" s="2">
        <f>I8+I10+I14+I21+I23+I27+I16</f>
        <v>6679783</v>
      </c>
    </row>
    <row r="29" spans="1:9" s="33" customFormat="1" ht="21.75" customHeight="1">
      <c r="A29" s="75"/>
      <c r="B29" s="75"/>
      <c r="C29" s="75"/>
      <c r="D29" s="75"/>
      <c r="E29" s="76"/>
      <c r="F29" s="77"/>
      <c r="G29" s="77"/>
      <c r="H29" s="77"/>
      <c r="I29" s="77"/>
    </row>
    <row r="30" spans="6:9" ht="20.25" customHeight="1">
      <c r="F30" s="100" t="s">
        <v>4</v>
      </c>
      <c r="G30" s="100"/>
      <c r="H30" s="100"/>
      <c r="I30" s="100"/>
    </row>
    <row r="31" spans="6:9" ht="25.5" customHeight="1">
      <c r="F31" s="100" t="s">
        <v>8</v>
      </c>
      <c r="G31" s="100"/>
      <c r="H31" s="100"/>
      <c r="I31" s="100"/>
    </row>
  </sheetData>
  <mergeCells count="5">
    <mergeCell ref="F31:I31"/>
    <mergeCell ref="E1:H1"/>
    <mergeCell ref="A3:H3"/>
    <mergeCell ref="E2:I2"/>
    <mergeCell ref="F30:I30"/>
  </mergeCells>
  <printOptions/>
  <pageMargins left="0.52" right="0.19" top="0.5" bottom="0.29" header="0.32" footer="0.24"/>
  <pageSetup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2007-06-12T07:32:41Z</cp:lastPrinted>
  <dcterms:created xsi:type="dcterms:W3CDTF">2001-03-21T13:01:08Z</dcterms:created>
  <dcterms:modified xsi:type="dcterms:W3CDTF">2007-06-12T07:43:07Z</dcterms:modified>
  <cp:category/>
  <cp:version/>
  <cp:contentType/>
  <cp:contentStatus/>
</cp:coreProperties>
</file>