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1 do 377" sheetId="1" r:id="rId1"/>
    <sheet name="zał 2 do 377" sheetId="2" r:id="rId2"/>
    <sheet name="zał 3 do 377" sheetId="3" r:id="rId3"/>
    <sheet name="zał 4 do 377" sheetId="4" r:id="rId4"/>
    <sheet name="zał 5 do 377" sheetId="5" r:id="rId5"/>
  </sheets>
  <definedNames>
    <definedName name="_xlnm.Print_Area" localSheetId="0">'zał 1 do 377'!$A$1:$E$55</definedName>
    <definedName name="_xlnm.Print_Area" localSheetId="3">'zał 4 do 377'!$A$1:$F$22</definedName>
  </definedNames>
  <calcPr fullCalcOnLoad="1"/>
</workbook>
</file>

<file path=xl/sharedStrings.xml><?xml version="1.0" encoding="utf-8"?>
<sst xmlns="http://schemas.openxmlformats.org/spreadsheetml/2006/main" count="228" uniqueCount="169">
  <si>
    <t>Budowa sieci kanalizacyjnej w gminie</t>
  </si>
  <si>
    <t>Lp</t>
  </si>
  <si>
    <t>Plan po zmianie</t>
  </si>
  <si>
    <t>N a z w a</t>
  </si>
  <si>
    <t>Przewodniczący Rady Gminy</t>
  </si>
  <si>
    <t>Wydatki</t>
  </si>
  <si>
    <t>Dział</t>
  </si>
  <si>
    <t>Rozdział</t>
  </si>
  <si>
    <t>§</t>
  </si>
  <si>
    <t>Nazwa</t>
  </si>
  <si>
    <t>Kwota</t>
  </si>
  <si>
    <t>Zakup materiałów i wyposażenia</t>
  </si>
  <si>
    <t>Zakup usług pozostałych</t>
  </si>
  <si>
    <t>Pomoc społeczna</t>
  </si>
  <si>
    <t>Wydatki na zakupy inwestycyjne jednostek budżetowych</t>
  </si>
  <si>
    <t>Oświata i wychowanie</t>
  </si>
  <si>
    <t>Szkoły podstawowe</t>
  </si>
  <si>
    <t>Uzasadnienie:</t>
  </si>
  <si>
    <t>Mirosław Byczak</t>
  </si>
  <si>
    <t>Plan przed zmianą</t>
  </si>
  <si>
    <t>010</t>
  </si>
  <si>
    <t>01010</t>
  </si>
  <si>
    <t>Ogółem</t>
  </si>
  <si>
    <t>Zestawienie zmian w planie dochodów i  wydatków budżetu Gminy Jaktorów</t>
  </si>
  <si>
    <t>Dochody</t>
  </si>
  <si>
    <t>Ogółem  zwiększenie dochodów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</si>
  <si>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</si>
  <si>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</si>
  <si>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</si>
  <si>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4210</t>
  </si>
  <si>
    <t>6050</t>
  </si>
  <si>
    <t>400</t>
  </si>
  <si>
    <t>4002</t>
  </si>
  <si>
    <t>6060</t>
  </si>
  <si>
    <t>Zakup pompy głębinowej i pompy do zestawu pomp tłocznych</t>
  </si>
  <si>
    <t>Zakup budynku ośrodka zdrowia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</si>
  <si>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</si>
  <si>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</si>
  <si>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</si>
  <si>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</si>
  <si>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</si>
  <si>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</si>
  <si>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</si>
  <si>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</si>
  <si>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</si>
  <si>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</si>
  <si>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</si>
  <si>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</si>
  <si>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</si>
  <si>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</si>
  <si>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</si>
  <si>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</si>
  <si>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</si>
  <si>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</si>
  <si>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</si>
  <si>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4300</t>
  </si>
  <si>
    <t>Budowa sieci wodociągowej w Gminie (Budy Zosine, Budy Stare, Budy Grzybek)</t>
  </si>
  <si>
    <t>Zmniejszenie</t>
  </si>
  <si>
    <t>Dochody od osób prawnych, od osób fizycznych i od innych jednostek nie posiadających osobowości prawnej oraz wydatki związane z ich poborem</t>
  </si>
  <si>
    <t>Wpływy z innych opłat stanowiących dochody jst na podstawie ustaw</t>
  </si>
  <si>
    <t>0490</t>
  </si>
  <si>
    <t>Wpływy z innych lokalnych opłat pobieranych przez jst na podstawie odrębnych ustaw</t>
  </si>
  <si>
    <t xml:space="preserve">                               Rady Gminy Jaktorów</t>
  </si>
  <si>
    <t>Zestawienie zmian w planie wydatków budżetowych  na rok 2006</t>
  </si>
  <si>
    <t>Wydatki:</t>
  </si>
  <si>
    <t>Zmniejsze-
nie</t>
  </si>
  <si>
    <t>Zwiększe-
nie</t>
  </si>
  <si>
    <t>Wydatki na zakup i objęcie akcji, wniesienie wkładów do spółek prawa handlowego oraz na fundusz statutowy banków państwowych i innych instytucji finansowych</t>
  </si>
  <si>
    <t>Ogółem zmiany</t>
  </si>
  <si>
    <t>6010</t>
  </si>
  <si>
    <t>Wpływy z podatku rolnego, podatku leśnego, podatku od czynności cywilnoprawnych ,  podatków i opłat lokalnych od osób prawnych i innych jednostek organizacyjnych</t>
  </si>
  <si>
    <t>Administracja publiczna</t>
  </si>
  <si>
    <t>Urzędy gmin</t>
  </si>
  <si>
    <t>Gimnazja</t>
  </si>
  <si>
    <t xml:space="preserve">                                                          Rady Gminy Jaktorów</t>
  </si>
  <si>
    <t>Zestawienie zmian w planie wydatków Gminnego Funduszu</t>
  </si>
  <si>
    <t>Treść</t>
  </si>
  <si>
    <t>Zwiększenie</t>
  </si>
  <si>
    <t>Gospodarka komunalna i ochrona środowiska</t>
  </si>
  <si>
    <t>Fundusz Ochrony Środowiska i Gospodarki Wodnej</t>
  </si>
  <si>
    <t>Razem wydatki</t>
  </si>
  <si>
    <t>Uzasadnienie</t>
  </si>
  <si>
    <t>Ochrony Środowiska i Gospodarki Wodnej na rok 2006</t>
  </si>
  <si>
    <t>Przeniesienie wydatków między paragrafami w obrębie rozdziału klasyfikacji budżetowej wynika z potrzeby zabezpieczenia środków na zakup  nagród książkowych w związku z konkursem  "Najładniejszy ogródek w Gminie".</t>
  </si>
  <si>
    <t xml:space="preserve">                                   Rady Gminy Jaktorów z dnia 25 września 2006r</t>
  </si>
  <si>
    <t>na rok 2006  w związku ze zwiększeniem  dochodów własnych  gminy .</t>
  </si>
  <si>
    <t>756</t>
  </si>
  <si>
    <t>75615</t>
  </si>
  <si>
    <t>0500</t>
  </si>
  <si>
    <t>Podatek od czynności cywilnoprawnych</t>
  </si>
  <si>
    <t>0410</t>
  </si>
  <si>
    <t>Wpływy z opłaty skarbowej</t>
  </si>
  <si>
    <t>Różne rozliczenia finansowe</t>
  </si>
  <si>
    <t>0920</t>
  </si>
  <si>
    <t>Pozostałe odsetki</t>
  </si>
  <si>
    <t>0960</t>
  </si>
  <si>
    <t>Otrzymane spadki, zapisy i darowizny w postaci pieniężnej</t>
  </si>
  <si>
    <t>Usługi opiekuńcze i specjalistyczne usługi opiekuńcze</t>
  </si>
  <si>
    <t>0830</t>
  </si>
  <si>
    <t>Wpływy z usług</t>
  </si>
  <si>
    <t>4170</t>
  </si>
  <si>
    <t>Wynagrodzenia bezosobowe</t>
  </si>
  <si>
    <t>Kultura i ochrona dziedzictwa narodowego</t>
  </si>
  <si>
    <t>Biblioteki</t>
  </si>
  <si>
    <t>Dotacja podmiotowa z budżetu dla samorządowej instytucji kultury</t>
  </si>
  <si>
    <t>2480</t>
  </si>
  <si>
    <t>Ośrodki pomocy społecznej</t>
  </si>
  <si>
    <t>Dowożenie uczniów do szkół</t>
  </si>
  <si>
    <t>Wynagrodzenia osobowe pracowników</t>
  </si>
  <si>
    <t>Składki na ubezpieczenia społeczne</t>
  </si>
  <si>
    <t>Składki na Fundusz Pracy</t>
  </si>
  <si>
    <t xml:space="preserve">Różne rozliczenia 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</si>
  <si>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</si>
  <si>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</si>
  <si>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</si>
  <si>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>Wydatki na inwestycje jednostek budżetowych</t>
  </si>
  <si>
    <t xml:space="preserve">wynikających z przeniesienia wydatków między  działami, rozdziałami i paragrafami  klasyfikacji budżetowej.   </t>
  </si>
  <si>
    <t xml:space="preserve">                                                            Rady Gminy Jaktorów</t>
  </si>
  <si>
    <t>na rok 2006</t>
  </si>
  <si>
    <t>Klasyfikacja budżetowa</t>
  </si>
  <si>
    <t>Dział 921</t>
  </si>
  <si>
    <t>Rozdz 92116</t>
  </si>
  <si>
    <t>§ 2480</t>
  </si>
  <si>
    <t>Dotacja podmiotowa dla samorządowej instytucji kultury</t>
  </si>
  <si>
    <t>Ogółem wydatki</t>
  </si>
  <si>
    <t xml:space="preserve">                                                                             Mirosław Byczak</t>
  </si>
  <si>
    <t>PLAN DOTACJI  DLA  INSTYTUCJI  KULTURY</t>
  </si>
  <si>
    <t xml:space="preserve">                                                    Przewodniczący Rady Gminy</t>
  </si>
  <si>
    <t>Wykonanie chodników w ul. Warszawskiej, na odcinku od ul. Ogrodowej do ul. Powstańców w Jaktorowie i w ul. Kościuszki, na odcinku od ul. Ogrodowej do ul. Maklakiewicza w Międzyborowie - stosownie do zawartych w dniu 30.05.2006 r. umów z Województwem Mazowieckim-Mazowieckim Zarządem Dróg Wojewódzkich z siedzibą w Warszawie</t>
  </si>
  <si>
    <t xml:space="preserve">Projekt na budowę chodnika w Międzyborowie i Sadych Budach w ul. Kościuszki (od ul. Maklakiewicza do ul. Ogrodowej), </t>
  </si>
  <si>
    <t>Przebudowa  2,6km drogi  o znaczeniu regionalnym w  Budach  Michałowskich w gminie Jaktorów</t>
  </si>
  <si>
    <t>razem  poz 5</t>
  </si>
  <si>
    <t>Zakup działki Nr 338/1, 338/2, 338/3 we wsi Kolonia Jaktorów</t>
  </si>
  <si>
    <t>Zakup rusztowania aluminiowego dla Urzędu Gminy</t>
  </si>
  <si>
    <t>Wykonanie robót elewacyjnych budynku Szkoły Podstawowej w Jaktorowie - termoizolacja</t>
  </si>
  <si>
    <t>w tym: środki z emisji obligacji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</si>
  <si>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</si>
  <si>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</si>
  <si>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Zakup kserokopiarki i klimatyzatora dla GOPS w Jaktorowie</t>
  </si>
  <si>
    <t>Transport</t>
  </si>
  <si>
    <t>Drogi publiczne i gminne</t>
  </si>
  <si>
    <t>Dotacje celowe przekazane gminie na zadania bieżące realiz. przez jst na podst. porozumień</t>
  </si>
  <si>
    <t>Przedszkola</t>
  </si>
  <si>
    <t>Edukacyjna opieka wychowawcza</t>
  </si>
  <si>
    <t>Pomoc materialna dla uczniów</t>
  </si>
  <si>
    <t>Stypendia dla uczniów</t>
  </si>
  <si>
    <t>Inne formy pomocy dla uczniów</t>
  </si>
  <si>
    <t>Kultura fizyczna i sport</t>
  </si>
  <si>
    <t>Zadania w zakresie kultury fizycznej i sportu</t>
  </si>
  <si>
    <t>Nagrody o charakterze szczególnym niezaliczone do wynagrodzeń.</t>
  </si>
  <si>
    <t>Dokształcanie i doskonalenie nauczycieli</t>
  </si>
  <si>
    <t>Podróże służbowe krajowe</t>
  </si>
  <si>
    <t>Dodatkowe wynagrodzenie roczne</t>
  </si>
  <si>
    <t>Opracowanie dokumentacji na budowę hali sportowej przy Zespole Szkół Publicznych w Międzyborowie oraz studium wykonalności</t>
  </si>
  <si>
    <t>Prace geodezyjno-projektowe: a) drogi gminnej ul. Armii Krajowej od trasy 719 -ul. Kościuszki, ul. Kopernika do wiaduktu CMK w Bieganowie (cmentarz) z odejściem w ul. Staszica do ul. Okrężnej, b) drogi gminnej ul. Parkowa od drogi powiatowej nr 133 -ul. Pomorska, ul. Jagiełły do trasy nr 719 (ul. Warszawska), c) opracowanie studium wykonalności ul. Kopernika w Międzyborowie oraz ul. Parkowej w Jaktorowie.</t>
  </si>
  <si>
    <t xml:space="preserve">                              Zał. Nr 1  do uchwały Nr LI/377/2006</t>
  </si>
  <si>
    <r>
      <t xml:space="preserve">Uzasadnienie:
</t>
    </r>
    <r>
      <rPr>
        <sz val="11"/>
        <rFont val="Arial CE"/>
        <family val="0"/>
      </rPr>
      <t xml:space="preserve">Zmiany powyższe wprowadza się z uwagi na konieczność zabezpieczenia wydatków na następujące cele:
1) Zakup przyczepy do samochodu osobowego Urzędu Gminy (zakup bieżący) - 3.600,-zł,
2) Dofinansowanie kosztów usług opiekuńczych - 10.000,-zł,
3) Dofinansowanie braków w zakresie wydatków rzeczowych Gminnej Biblioteki Publicznej w Jaktorowie - 687,-zł,
4) Na wypłatę nagród za wysokie wyniki we współzawodnictwie sportowym - 1.500,-zł,
5) Na koszty zastępstwa procesowego - rozliczenie budowy hali sportowej w Jaktorowie - 5.800,-zł oraz na koszty audytu (dot. termoizolacji budynku) - 3.600,-zł,
6) Na koszty dokształcania nauczycieli (ZSP Jaktorów) - 10.000,-zł.
Ponadto zabezpiecza się łącznie kwotę 42.400,-zł na opracowanie studium wykonalności następujących zadań inwestycyjnych:
- ul. Kopernika w Międzyborowie  i ul.Parkowej w Jaktorowie 16.000,-zł,
- hali sportowej w Międzyborowie 10.400,-zł,
- przedszkola z salą wielofunkcyjną w Jaktorowie 5.000,-zł,
- gimnazjum w Jaktorowie 11.000,-zł.
</t>
    </r>
    <r>
      <rPr>
        <sz val="11"/>
        <rFont val="Arial CE"/>
        <family val="2"/>
      </rPr>
      <t xml:space="preserve">
 </t>
    </r>
  </si>
  <si>
    <t xml:space="preserve">                                          Zał. Nr 2 do uchwały Nr LI/377/2006</t>
  </si>
  <si>
    <t xml:space="preserve">                               z dnia 25 września 2006r</t>
  </si>
  <si>
    <t xml:space="preserve">                                                                               Rady Gminy Jaktorów z dnia 25 września 2006r</t>
  </si>
  <si>
    <t>Zakup zestawów komputerowych dla Urzędu Gminy Jaktorów</t>
  </si>
  <si>
    <t>Nadbudowa budynku Szkoły Podstawowej w Międzyborowie oraz opracowanie studium wykonalności.</t>
  </si>
  <si>
    <t>Opracowanie studium wykonalności budowy przedszkola z salą wielofunkcyjną w Jaktorowie</t>
  </si>
  <si>
    <t xml:space="preserve">                                                          z dnia 25 września 2006r</t>
  </si>
  <si>
    <t xml:space="preserve">                                                                         Przewodniczący  Rady Gminy</t>
  </si>
  <si>
    <t xml:space="preserve">                                                                                                      Zał. Nr 3 do Uchwały Nr LI/377/2006</t>
  </si>
  <si>
    <t>Zał. Nr 4 do Uchwały Nr LI /377/2006</t>
  </si>
  <si>
    <t xml:space="preserve">                                                      Zał Nr 5 do Uchwały Nr LI/377/2006</t>
  </si>
  <si>
    <t>Zwiększa się dochody własne budżetu Gminy o kwotę 29.000,-zł  z przeznaczeniem na następujące wydatki: 
1)W dziale 801 - Oświata i wychowanie - razem zwiększenie 14.017,-zł, z tego na zakup nagród książkowych dla uczniów ZSP w Jaktorowie - 3.000,-zł, na zakup wyposażenia dla ZSP w Międzyborowie 200,-zł (środki z darowizny). Na koszty osobowe i zakup paliwa dla potrzeb dowożenia uczniów do szkół zabezpiecza się razem kwotę 10.817,-zł. 
2) W dziale 852 - Pomoc społeczna zabezpiecza się wydatki na zakup materiałów biurowych i opłaty pocztowe Gminnego Ośrodka Pomocy Społecznej w Jaktorowie w wysokości 5.000,-zł oraz dofinansowuje się zakup wyposażenia 1.270,-zł. Ponadto przeznacza się kwotę 5.800,-zł na wynagrodzenia z tytułu umowy zlecenia w związku ze świadczonymi usługami opiekuńczymi oraz 600,-zł na zakup paliwa do samochodu służbowego.
3) W dziale 921 - Kultura i ochrona dziedzictwa narodowego zwiększa się dotację dla Biblioteki w Jaktorowie o kwotę 3.113,-zł z przeznaczeniem na pokrycie braków finansowych w zakresie wydatków osobowych i rzeczowych.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</si>
</sst>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38">
      <selection activeCell="G50" sqref="G50"/>
    </sheetView>
  </sheetViews>
  <sheetFormatPr defaultColWidth="9.00390625" defaultRowHeight="12.75"/>
  <cols>
    <col min="1" max="1" width="6.00390625" style="0" customWidth="1"/>
    <col min="2" max="2" width="9.625" style="0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19" t="s">
        <v>155</v>
      </c>
    </row>
    <row r="2" ht="14.25">
      <c r="D2" s="33" t="s">
        <v>84</v>
      </c>
    </row>
    <row r="3" ht="15.75" customHeight="1">
      <c r="D3" s="40"/>
    </row>
    <row r="4" spans="1:5" ht="15">
      <c r="A4" s="4"/>
      <c r="B4" s="109" t="s">
        <v>23</v>
      </c>
      <c r="C4" s="109"/>
      <c r="D4" s="109"/>
      <c r="E4" s="109"/>
    </row>
    <row r="5" spans="1:5" ht="19.5" customHeight="1">
      <c r="A5" s="110" t="s">
        <v>85</v>
      </c>
      <c r="B5" s="110"/>
      <c r="C5" s="110"/>
      <c r="D5" s="110"/>
      <c r="E5" s="110"/>
    </row>
    <row r="6" spans="1:4" ht="21.75" customHeight="1">
      <c r="A6" s="23"/>
      <c r="B6" s="23" t="s">
        <v>24</v>
      </c>
      <c r="C6" s="23"/>
      <c r="D6" s="23"/>
    </row>
    <row r="7" spans="1:5" s="41" customFormat="1" ht="21.75" customHeight="1">
      <c r="A7" s="7" t="s">
        <v>6</v>
      </c>
      <c r="B7" s="7" t="s">
        <v>7</v>
      </c>
      <c r="C7" s="7" t="s">
        <v>8</v>
      </c>
      <c r="D7" s="7" t="s">
        <v>3</v>
      </c>
      <c r="E7" s="7" t="s">
        <v>10</v>
      </c>
    </row>
    <row r="8" spans="1:5" s="5" customFormat="1" ht="14.25">
      <c r="A8" s="7">
        <v>1</v>
      </c>
      <c r="B8" s="7">
        <v>2</v>
      </c>
      <c r="C8" s="7">
        <v>3</v>
      </c>
      <c r="D8" s="7">
        <v>4</v>
      </c>
      <c r="E8" s="2">
        <v>6</v>
      </c>
    </row>
    <row r="9" spans="1:5" s="45" customFormat="1" ht="44.25" customHeight="1">
      <c r="A9" s="44" t="s">
        <v>86</v>
      </c>
      <c r="B9" s="24"/>
      <c r="C9" s="18"/>
      <c r="D9" s="66" t="s">
        <v>58</v>
      </c>
      <c r="E9" s="31">
        <f>E10+E12</f>
        <v>15400</v>
      </c>
    </row>
    <row r="10" spans="1:5" s="5" customFormat="1" ht="43.5" customHeight="1">
      <c r="A10" s="7"/>
      <c r="B10" s="34" t="s">
        <v>87</v>
      </c>
      <c r="C10" s="7"/>
      <c r="D10" s="67" t="s">
        <v>70</v>
      </c>
      <c r="E10" s="9">
        <f>E11</f>
        <v>2600</v>
      </c>
    </row>
    <row r="11" spans="1:5" s="5" customFormat="1" ht="17.25" customHeight="1">
      <c r="A11" s="7"/>
      <c r="B11" s="7"/>
      <c r="C11" s="65" t="s">
        <v>88</v>
      </c>
      <c r="D11" s="64" t="s">
        <v>89</v>
      </c>
      <c r="E11" s="9">
        <v>2600</v>
      </c>
    </row>
    <row r="12" spans="1:5" s="5" customFormat="1" ht="27.75" customHeight="1">
      <c r="A12" s="7"/>
      <c r="B12" s="34">
        <v>75618</v>
      </c>
      <c r="C12" s="34"/>
      <c r="D12" s="67" t="s">
        <v>59</v>
      </c>
      <c r="E12" s="9">
        <f>E13+E14</f>
        <v>12800</v>
      </c>
    </row>
    <row r="13" spans="1:5" s="5" customFormat="1" ht="18" customHeight="1">
      <c r="A13" s="7"/>
      <c r="B13" s="7"/>
      <c r="C13" s="34" t="s">
        <v>90</v>
      </c>
      <c r="D13" s="86" t="s">
        <v>91</v>
      </c>
      <c r="E13" s="9">
        <v>5000</v>
      </c>
    </row>
    <row r="14" spans="1:5" s="5" customFormat="1" ht="28.5" customHeight="1">
      <c r="A14" s="7"/>
      <c r="B14" s="7"/>
      <c r="C14" s="34" t="s">
        <v>60</v>
      </c>
      <c r="D14" s="67" t="s">
        <v>61</v>
      </c>
      <c r="E14" s="9">
        <v>7800</v>
      </c>
    </row>
    <row r="15" spans="1:5" s="45" customFormat="1" ht="19.5" customHeight="1">
      <c r="A15" s="18">
        <v>758</v>
      </c>
      <c r="B15" s="18"/>
      <c r="C15" s="44"/>
      <c r="D15" s="75" t="s">
        <v>111</v>
      </c>
      <c r="E15" s="31">
        <f>E16</f>
        <v>10000</v>
      </c>
    </row>
    <row r="16" spans="1:5" s="5" customFormat="1" ht="19.5" customHeight="1">
      <c r="A16" s="7"/>
      <c r="B16" s="7">
        <v>75814</v>
      </c>
      <c r="C16" s="34"/>
      <c r="D16" s="85" t="s">
        <v>92</v>
      </c>
      <c r="E16" s="9">
        <f>E17</f>
        <v>10000</v>
      </c>
    </row>
    <row r="17" spans="1:5" s="5" customFormat="1" ht="16.5" customHeight="1">
      <c r="A17" s="7"/>
      <c r="B17" s="7"/>
      <c r="C17" s="34" t="s">
        <v>93</v>
      </c>
      <c r="D17" s="85" t="s">
        <v>94</v>
      </c>
      <c r="E17" s="9">
        <v>10000</v>
      </c>
    </row>
    <row r="18" spans="1:5" s="45" customFormat="1" ht="21.75" customHeight="1">
      <c r="A18" s="18">
        <v>801</v>
      </c>
      <c r="B18" s="18"/>
      <c r="C18" s="44"/>
      <c r="D18" s="87" t="s">
        <v>15</v>
      </c>
      <c r="E18" s="31">
        <f>E19</f>
        <v>200</v>
      </c>
    </row>
    <row r="19" spans="1:5" s="5" customFormat="1" ht="16.5" customHeight="1">
      <c r="A19" s="7"/>
      <c r="B19" s="7">
        <v>80101</v>
      </c>
      <c r="C19" s="34"/>
      <c r="D19" s="85" t="s">
        <v>16</v>
      </c>
      <c r="E19" s="9">
        <f>E20</f>
        <v>200</v>
      </c>
    </row>
    <row r="20" spans="1:5" s="5" customFormat="1" ht="16.5" customHeight="1">
      <c r="A20" s="7"/>
      <c r="B20" s="7"/>
      <c r="C20" s="34" t="s">
        <v>95</v>
      </c>
      <c r="D20" s="85" t="s">
        <v>96</v>
      </c>
      <c r="E20" s="9">
        <v>200</v>
      </c>
    </row>
    <row r="21" spans="1:5" s="45" customFormat="1" ht="16.5" customHeight="1">
      <c r="A21" s="18">
        <v>852</v>
      </c>
      <c r="B21" s="18"/>
      <c r="C21" s="44"/>
      <c r="D21" s="87" t="s">
        <v>13</v>
      </c>
      <c r="E21" s="31">
        <f>E22</f>
        <v>4200</v>
      </c>
    </row>
    <row r="22" spans="1:5" s="5" customFormat="1" ht="16.5" customHeight="1">
      <c r="A22" s="7"/>
      <c r="B22" s="7">
        <v>85228</v>
      </c>
      <c r="C22" s="34"/>
      <c r="D22" s="22" t="s">
        <v>97</v>
      </c>
      <c r="E22" s="9">
        <f>E23</f>
        <v>4200</v>
      </c>
    </row>
    <row r="23" spans="1:5" s="5" customFormat="1" ht="16.5" customHeight="1">
      <c r="A23" s="7"/>
      <c r="B23" s="7"/>
      <c r="C23" s="34" t="s">
        <v>98</v>
      </c>
      <c r="D23" s="85" t="s">
        <v>99</v>
      </c>
      <c r="E23" s="9">
        <v>4200</v>
      </c>
    </row>
    <row r="24" spans="1:5" ht="21" customHeight="1">
      <c r="A24" s="6"/>
      <c r="B24" s="6"/>
      <c r="C24" s="6"/>
      <c r="D24" s="7" t="s">
        <v>25</v>
      </c>
      <c r="E24" s="3">
        <f>E9+E15+E18+E21</f>
        <v>29800</v>
      </c>
    </row>
    <row r="25" spans="1:5" s="23" customFormat="1" ht="14.25">
      <c r="A25" s="42"/>
      <c r="B25" s="42"/>
      <c r="C25" s="42"/>
      <c r="D25" s="42"/>
      <c r="E25" s="43"/>
    </row>
    <row r="26" spans="1:5" ht="21.75" customHeight="1">
      <c r="A26" s="42"/>
      <c r="B26" s="42" t="s">
        <v>5</v>
      </c>
      <c r="C26" s="42"/>
      <c r="D26" s="42"/>
      <c r="E26" s="43"/>
    </row>
    <row r="27" spans="1:5" s="5" customFormat="1" ht="17.25" customHeight="1">
      <c r="A27" s="7" t="s">
        <v>6</v>
      </c>
      <c r="B27" s="7" t="s">
        <v>7</v>
      </c>
      <c r="C27" s="7" t="s">
        <v>8</v>
      </c>
      <c r="D27" s="7" t="s">
        <v>9</v>
      </c>
      <c r="E27" s="2" t="s">
        <v>10</v>
      </c>
    </row>
    <row r="28" spans="1:5" s="5" customFormat="1" ht="15.75" customHeight="1">
      <c r="A28" s="7">
        <v>1</v>
      </c>
      <c r="B28" s="7">
        <v>2</v>
      </c>
      <c r="C28" s="7">
        <v>3</v>
      </c>
      <c r="D28" s="7">
        <v>4</v>
      </c>
      <c r="E28" s="2">
        <v>5</v>
      </c>
    </row>
    <row r="29" spans="1:5" s="5" customFormat="1" ht="15.75" customHeight="1">
      <c r="A29" s="7">
        <v>801</v>
      </c>
      <c r="B29" s="7"/>
      <c r="C29" s="7"/>
      <c r="D29" s="64" t="s">
        <v>15</v>
      </c>
      <c r="E29" s="9">
        <f>E30+E32</f>
        <v>14017</v>
      </c>
    </row>
    <row r="30" spans="1:5" s="5" customFormat="1" ht="15.75" customHeight="1">
      <c r="A30" s="7"/>
      <c r="B30" s="7">
        <v>80101</v>
      </c>
      <c r="C30" s="7"/>
      <c r="D30" s="64" t="s">
        <v>16</v>
      </c>
      <c r="E30" s="9">
        <f>E31</f>
        <v>3200</v>
      </c>
    </row>
    <row r="31" spans="1:5" s="5" customFormat="1" ht="15.75" customHeight="1">
      <c r="A31" s="7"/>
      <c r="B31" s="7"/>
      <c r="C31" s="7">
        <v>4210</v>
      </c>
      <c r="D31" s="6" t="s">
        <v>11</v>
      </c>
      <c r="E31" s="9">
        <v>3200</v>
      </c>
    </row>
    <row r="32" spans="1:5" s="5" customFormat="1" ht="15.75" customHeight="1">
      <c r="A32" s="7"/>
      <c r="B32" s="7">
        <v>80113</v>
      </c>
      <c r="C32" s="7"/>
      <c r="D32" s="64" t="s">
        <v>107</v>
      </c>
      <c r="E32" s="9">
        <f>E33+E34+E35+E36</f>
        <v>10817</v>
      </c>
    </row>
    <row r="33" spans="1:5" s="5" customFormat="1" ht="15.75" customHeight="1">
      <c r="A33" s="7"/>
      <c r="B33" s="7"/>
      <c r="C33" s="7">
        <v>4010</v>
      </c>
      <c r="D33" s="6" t="s">
        <v>108</v>
      </c>
      <c r="E33" s="9">
        <v>4816</v>
      </c>
    </row>
    <row r="34" spans="1:5" s="5" customFormat="1" ht="15.75" customHeight="1">
      <c r="A34" s="7"/>
      <c r="B34" s="7"/>
      <c r="C34" s="7">
        <v>4110</v>
      </c>
      <c r="D34" s="6" t="s">
        <v>109</v>
      </c>
      <c r="E34" s="9">
        <v>824</v>
      </c>
    </row>
    <row r="35" spans="1:5" s="5" customFormat="1" ht="15.75" customHeight="1">
      <c r="A35" s="7"/>
      <c r="B35" s="7"/>
      <c r="C35" s="7">
        <v>4120</v>
      </c>
      <c r="D35" s="6" t="s">
        <v>110</v>
      </c>
      <c r="E35" s="9">
        <v>118</v>
      </c>
    </row>
    <row r="36" spans="1:5" s="5" customFormat="1" ht="15.75" customHeight="1">
      <c r="A36" s="7"/>
      <c r="B36" s="7"/>
      <c r="C36" s="7">
        <v>4210</v>
      </c>
      <c r="D36" s="22" t="s">
        <v>11</v>
      </c>
      <c r="E36" s="9">
        <v>5059</v>
      </c>
    </row>
    <row r="37" spans="1:5" s="45" customFormat="1" ht="18" customHeight="1">
      <c r="A37" s="18">
        <v>852</v>
      </c>
      <c r="B37" s="18"/>
      <c r="C37" s="44"/>
      <c r="D37" s="25" t="s">
        <v>13</v>
      </c>
      <c r="E37" s="31">
        <f>E38+E42</f>
        <v>12670</v>
      </c>
    </row>
    <row r="38" spans="1:5" s="45" customFormat="1" ht="18" customHeight="1">
      <c r="A38" s="18"/>
      <c r="B38" s="12">
        <v>85219</v>
      </c>
      <c r="C38" s="44"/>
      <c r="D38" s="6" t="s">
        <v>106</v>
      </c>
      <c r="E38" s="29">
        <f>E39+E40+E41</f>
        <v>6270</v>
      </c>
    </row>
    <row r="39" spans="1:5" s="45" customFormat="1" ht="18" customHeight="1">
      <c r="A39" s="18"/>
      <c r="B39" s="18"/>
      <c r="C39" s="88" t="s">
        <v>29</v>
      </c>
      <c r="D39" s="6" t="s">
        <v>11</v>
      </c>
      <c r="E39" s="29">
        <v>2000</v>
      </c>
    </row>
    <row r="40" spans="1:5" s="45" customFormat="1" ht="18" customHeight="1">
      <c r="A40" s="18"/>
      <c r="B40" s="18"/>
      <c r="C40" s="88" t="s">
        <v>55</v>
      </c>
      <c r="D40" s="6" t="s">
        <v>12</v>
      </c>
      <c r="E40" s="29">
        <v>3000</v>
      </c>
    </row>
    <row r="41" spans="1:5" s="45" customFormat="1" ht="16.5" customHeight="1">
      <c r="A41" s="18"/>
      <c r="B41" s="18"/>
      <c r="C41" s="88" t="s">
        <v>33</v>
      </c>
      <c r="D41" s="22" t="s">
        <v>14</v>
      </c>
      <c r="E41" s="29">
        <v>1270</v>
      </c>
    </row>
    <row r="42" spans="1:5" s="5" customFormat="1" ht="18.75" customHeight="1">
      <c r="A42" s="7"/>
      <c r="B42" s="7">
        <v>85228</v>
      </c>
      <c r="C42" s="34"/>
      <c r="D42" s="22" t="s">
        <v>97</v>
      </c>
      <c r="E42" s="9">
        <f>E43+E44</f>
        <v>6400</v>
      </c>
    </row>
    <row r="43" spans="1:5" s="5" customFormat="1" ht="18.75" customHeight="1">
      <c r="A43" s="7"/>
      <c r="B43" s="7"/>
      <c r="C43" s="34" t="s">
        <v>100</v>
      </c>
      <c r="D43" s="22" t="s">
        <v>101</v>
      </c>
      <c r="E43" s="9">
        <v>5800</v>
      </c>
    </row>
    <row r="44" spans="1:5" s="5" customFormat="1" ht="16.5" customHeight="1">
      <c r="A44" s="7"/>
      <c r="B44" s="7"/>
      <c r="C44" s="34" t="s">
        <v>29</v>
      </c>
      <c r="D44" s="22" t="s">
        <v>11</v>
      </c>
      <c r="E44" s="29">
        <v>600</v>
      </c>
    </row>
    <row r="45" spans="1:5" s="5" customFormat="1" ht="16.5" customHeight="1">
      <c r="A45" s="18">
        <v>921</v>
      </c>
      <c r="B45" s="7"/>
      <c r="C45" s="34"/>
      <c r="D45" s="75" t="s">
        <v>102</v>
      </c>
      <c r="E45" s="31">
        <f>E46</f>
        <v>3113</v>
      </c>
    </row>
    <row r="46" spans="1:5" s="5" customFormat="1" ht="16.5" customHeight="1">
      <c r="A46" s="7"/>
      <c r="B46" s="7">
        <v>92116</v>
      </c>
      <c r="C46" s="34"/>
      <c r="D46" s="22" t="s">
        <v>103</v>
      </c>
      <c r="E46" s="9">
        <f>E47</f>
        <v>3113</v>
      </c>
    </row>
    <row r="47" spans="1:5" s="5" customFormat="1" ht="16.5" customHeight="1">
      <c r="A47" s="7"/>
      <c r="B47" s="7"/>
      <c r="C47" s="34" t="s">
        <v>105</v>
      </c>
      <c r="D47" s="22" t="s">
        <v>104</v>
      </c>
      <c r="E47" s="9">
        <v>3113</v>
      </c>
    </row>
    <row r="48" spans="1:5" s="5" customFormat="1" ht="18" customHeight="1">
      <c r="A48" s="7"/>
      <c r="B48" s="7"/>
      <c r="C48" s="34"/>
      <c r="D48" s="49" t="s">
        <v>26</v>
      </c>
      <c r="E48" s="9">
        <f>E45+E37+E29</f>
        <v>29800</v>
      </c>
    </row>
    <row r="49" spans="1:5" s="5" customFormat="1" ht="16.5" customHeight="1">
      <c r="A49" s="46"/>
      <c r="B49" s="46" t="s">
        <v>17</v>
      </c>
      <c r="C49" s="47"/>
      <c r="D49" s="50"/>
      <c r="E49" s="48"/>
    </row>
    <row r="50" spans="1:5" s="5" customFormat="1" ht="200.25" customHeight="1">
      <c r="A50" s="108" t="s">
        <v>168</v>
      </c>
      <c r="B50" s="108"/>
      <c r="C50" s="108"/>
      <c r="D50" s="108"/>
      <c r="E50" s="108"/>
    </row>
    <row r="51" spans="1:5" s="5" customFormat="1" ht="16.5" customHeight="1">
      <c r="A51" s="46"/>
      <c r="B51" s="46"/>
      <c r="C51" s="47"/>
      <c r="D51" s="50"/>
      <c r="E51" s="48"/>
    </row>
    <row r="52" spans="4:5" ht="12.75">
      <c r="D52" s="107" t="s">
        <v>27</v>
      </c>
      <c r="E52" s="107"/>
    </row>
    <row r="54" ht="12.75">
      <c r="D54" s="5" t="s">
        <v>28</v>
      </c>
    </row>
  </sheetData>
  <mergeCells count="4">
    <mergeCell ref="D52:E52"/>
    <mergeCell ref="A50:E50"/>
    <mergeCell ref="B4:E4"/>
    <mergeCell ref="A5:E5"/>
  </mergeCells>
  <printOptions/>
  <pageMargins left="0.7" right="0.4" top="0.72" bottom="0.63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J13" sqref="J13"/>
    </sheetView>
  </sheetViews>
  <sheetFormatPr defaultColWidth="9.00390625" defaultRowHeight="12.75"/>
  <cols>
    <col min="1" max="1" width="5.875" style="4" customWidth="1"/>
    <col min="2" max="2" width="9.25390625" style="4" customWidth="1"/>
    <col min="3" max="3" width="6.75390625" style="4" customWidth="1"/>
    <col min="4" max="4" width="48.25390625" style="4" customWidth="1"/>
    <col min="5" max="5" width="12.75390625" style="4" customWidth="1"/>
    <col min="6" max="6" width="12.25390625" style="4" customWidth="1"/>
    <col min="7" max="7" width="5.625" style="4" customWidth="1"/>
    <col min="8" max="16384" width="9.125" style="4" customWidth="1"/>
  </cols>
  <sheetData>
    <row r="1" spans="3:7" ht="14.25">
      <c r="C1" s="111" t="s">
        <v>157</v>
      </c>
      <c r="D1" s="111"/>
      <c r="E1" s="111"/>
      <c r="F1" s="111"/>
      <c r="G1" s="19"/>
    </row>
    <row r="2" spans="4:7" ht="14.25">
      <c r="D2" s="111" t="s">
        <v>62</v>
      </c>
      <c r="E2" s="111"/>
      <c r="F2" s="111"/>
      <c r="G2" s="19"/>
    </row>
    <row r="3" spans="4:7" ht="14.25">
      <c r="D3" s="111" t="s">
        <v>158</v>
      </c>
      <c r="E3" s="111"/>
      <c r="F3" s="111"/>
      <c r="G3" s="19"/>
    </row>
    <row r="5" spans="1:6" ht="18.75" customHeight="1">
      <c r="A5" s="111" t="s">
        <v>63</v>
      </c>
      <c r="B5" s="111"/>
      <c r="C5" s="111"/>
      <c r="D5" s="111"/>
      <c r="E5" s="111"/>
      <c r="F5" s="111"/>
    </row>
    <row r="6" spans="1:6" ht="30.75" customHeight="1">
      <c r="A6" s="112" t="s">
        <v>116</v>
      </c>
      <c r="B6" s="112"/>
      <c r="C6" s="112"/>
      <c r="D6" s="112"/>
      <c r="E6" s="112"/>
      <c r="F6" s="112"/>
    </row>
    <row r="7" spans="1:2" ht="16.5" customHeight="1">
      <c r="A7" s="113" t="s">
        <v>64</v>
      </c>
      <c r="B7" s="113"/>
    </row>
    <row r="8" spans="1:6" s="71" customFormat="1" ht="25.5" customHeight="1">
      <c r="A8" s="68" t="s">
        <v>6</v>
      </c>
      <c r="B8" s="68" t="s">
        <v>7</v>
      </c>
      <c r="C8" s="69" t="s">
        <v>8</v>
      </c>
      <c r="D8" s="69" t="s">
        <v>3</v>
      </c>
      <c r="E8" s="70" t="s">
        <v>65</v>
      </c>
      <c r="F8" s="70" t="s">
        <v>66</v>
      </c>
    </row>
    <row r="9" spans="1:6" s="102" customFormat="1" ht="18.75" customHeight="1">
      <c r="A9" s="24">
        <v>600</v>
      </c>
      <c r="B9" s="99"/>
      <c r="C9" s="100"/>
      <c r="D9" s="101" t="s">
        <v>139</v>
      </c>
      <c r="E9" s="15">
        <f>E10</f>
        <v>26800</v>
      </c>
      <c r="F9" s="15">
        <f>F10</f>
        <v>16000</v>
      </c>
    </row>
    <row r="10" spans="1:6" s="71" customFormat="1" ht="16.5" customHeight="1">
      <c r="A10" s="68"/>
      <c r="B10" s="28">
        <v>60016</v>
      </c>
      <c r="C10" s="69"/>
      <c r="D10" s="98" t="s">
        <v>140</v>
      </c>
      <c r="E10" s="15">
        <f>E11</f>
        <v>26800</v>
      </c>
      <c r="F10" s="15">
        <f>F11</f>
        <v>16000</v>
      </c>
    </row>
    <row r="11" spans="1:6" s="71" customFormat="1" ht="17.25" customHeight="1">
      <c r="A11" s="68"/>
      <c r="B11" s="68"/>
      <c r="C11" s="28">
        <v>6050</v>
      </c>
      <c r="D11" s="6" t="s">
        <v>115</v>
      </c>
      <c r="E11" s="15">
        <v>26800</v>
      </c>
      <c r="F11" s="15">
        <v>16000</v>
      </c>
    </row>
    <row r="12" spans="1:6" s="21" customFormat="1" ht="18.75" customHeight="1">
      <c r="A12" s="76">
        <v>750</v>
      </c>
      <c r="B12" s="76"/>
      <c r="C12" s="76"/>
      <c r="D12" s="75" t="s">
        <v>71</v>
      </c>
      <c r="E12" s="20">
        <f>E13</f>
        <v>3600</v>
      </c>
      <c r="F12" s="77">
        <f>F13</f>
        <v>3600</v>
      </c>
    </row>
    <row r="13" spans="1:6" ht="18" customHeight="1">
      <c r="A13" s="7"/>
      <c r="B13" s="7">
        <v>75023</v>
      </c>
      <c r="C13" s="7"/>
      <c r="D13" s="6" t="s">
        <v>72</v>
      </c>
      <c r="E13" s="3">
        <f>E14+E15</f>
        <v>3600</v>
      </c>
      <c r="F13" s="9">
        <f>F14+F15</f>
        <v>3600</v>
      </c>
    </row>
    <row r="14" spans="1:6" s="13" customFormat="1" ht="18" customHeight="1">
      <c r="A14" s="12"/>
      <c r="B14" s="12"/>
      <c r="C14" s="12">
        <v>4210</v>
      </c>
      <c r="D14" s="27" t="s">
        <v>11</v>
      </c>
      <c r="E14" s="15"/>
      <c r="F14" s="15">
        <v>3600</v>
      </c>
    </row>
    <row r="15" spans="1:6" s="13" customFormat="1" ht="27.75" customHeight="1">
      <c r="A15" s="12"/>
      <c r="B15" s="12"/>
      <c r="C15" s="12">
        <v>6060</v>
      </c>
      <c r="D15" s="17" t="s">
        <v>14</v>
      </c>
      <c r="E15" s="15">
        <v>3600</v>
      </c>
      <c r="F15" s="15"/>
    </row>
    <row r="16" spans="1:6" s="32" customFormat="1" ht="18.75" customHeight="1">
      <c r="A16" s="18">
        <v>757</v>
      </c>
      <c r="B16" s="18"/>
      <c r="C16" s="18"/>
      <c r="D16" s="75" t="s">
        <v>112</v>
      </c>
      <c r="E16" s="16">
        <f>E17</f>
        <v>20000</v>
      </c>
      <c r="F16" s="16"/>
    </row>
    <row r="17" spans="1:6" s="13" customFormat="1" ht="28.5" customHeight="1">
      <c r="A17" s="12"/>
      <c r="B17" s="12">
        <v>75702</v>
      </c>
      <c r="C17" s="12"/>
      <c r="D17" s="22" t="s">
        <v>113</v>
      </c>
      <c r="E17" s="15">
        <f>E18</f>
        <v>20000</v>
      </c>
      <c r="F17" s="15"/>
    </row>
    <row r="18" spans="1:6" s="13" customFormat="1" ht="28.5" customHeight="1">
      <c r="A18" s="12"/>
      <c r="B18" s="12"/>
      <c r="C18" s="28">
        <v>8070</v>
      </c>
      <c r="D18" s="22" t="s">
        <v>114</v>
      </c>
      <c r="E18" s="15">
        <v>20000</v>
      </c>
      <c r="F18" s="15"/>
    </row>
    <row r="19" spans="1:6" s="32" customFormat="1" ht="18" customHeight="1">
      <c r="A19" s="18">
        <v>801</v>
      </c>
      <c r="B19" s="18"/>
      <c r="C19" s="18"/>
      <c r="D19" s="30" t="s">
        <v>15</v>
      </c>
      <c r="E19" s="16">
        <f>E20+E22+E25</f>
        <v>5000</v>
      </c>
      <c r="F19" s="16">
        <f>F20+F22+F25+F27</f>
        <v>45800</v>
      </c>
    </row>
    <row r="20" spans="1:6" s="13" customFormat="1" ht="18" customHeight="1">
      <c r="A20" s="12"/>
      <c r="B20" s="12">
        <v>80101</v>
      </c>
      <c r="C20" s="12"/>
      <c r="D20" s="27" t="s">
        <v>16</v>
      </c>
      <c r="E20" s="15"/>
      <c r="F20" s="15">
        <f>F21</f>
        <v>19800</v>
      </c>
    </row>
    <row r="21" spans="1:6" s="13" customFormat="1" ht="18" customHeight="1">
      <c r="A21" s="12"/>
      <c r="B21" s="12"/>
      <c r="C21" s="12">
        <v>6050</v>
      </c>
      <c r="D21" s="6" t="s">
        <v>115</v>
      </c>
      <c r="E21" s="15"/>
      <c r="F21" s="15">
        <v>19800</v>
      </c>
    </row>
    <row r="22" spans="1:6" s="13" customFormat="1" ht="18" customHeight="1">
      <c r="A22" s="12"/>
      <c r="B22" s="12">
        <v>80104</v>
      </c>
      <c r="C22" s="12"/>
      <c r="D22" s="6" t="s">
        <v>142</v>
      </c>
      <c r="E22" s="15">
        <f>E23+E24</f>
        <v>5000</v>
      </c>
      <c r="F22" s="15">
        <f>F23+F24</f>
        <v>5000</v>
      </c>
    </row>
    <row r="23" spans="1:6" s="13" customFormat="1" ht="27.75" customHeight="1">
      <c r="A23" s="12"/>
      <c r="B23" s="12"/>
      <c r="C23" s="28">
        <v>2310</v>
      </c>
      <c r="D23" s="22" t="s">
        <v>141</v>
      </c>
      <c r="E23" s="15">
        <v>5000</v>
      </c>
      <c r="F23" s="15"/>
    </row>
    <row r="24" spans="1:6" s="13" customFormat="1" ht="18" customHeight="1">
      <c r="A24" s="12"/>
      <c r="B24" s="12"/>
      <c r="C24" s="12">
        <v>6050</v>
      </c>
      <c r="D24" s="6" t="s">
        <v>115</v>
      </c>
      <c r="E24" s="15"/>
      <c r="F24" s="15">
        <v>5000</v>
      </c>
    </row>
    <row r="25" spans="1:6" s="13" customFormat="1" ht="18" customHeight="1">
      <c r="A25" s="12"/>
      <c r="B25" s="12">
        <v>80110</v>
      </c>
      <c r="C25" s="12"/>
      <c r="D25" s="6" t="s">
        <v>73</v>
      </c>
      <c r="E25" s="15"/>
      <c r="F25" s="15">
        <f>F26</f>
        <v>11000</v>
      </c>
    </row>
    <row r="26" spans="1:6" s="13" customFormat="1" ht="18" customHeight="1">
      <c r="A26" s="12"/>
      <c r="B26" s="12"/>
      <c r="C26" s="12">
        <v>6050</v>
      </c>
      <c r="D26" s="6" t="s">
        <v>115</v>
      </c>
      <c r="E26" s="15"/>
      <c r="F26" s="15">
        <v>11000</v>
      </c>
    </row>
    <row r="27" spans="1:6" s="13" customFormat="1" ht="18" customHeight="1">
      <c r="A27" s="12"/>
      <c r="B27" s="12">
        <v>80146</v>
      </c>
      <c r="C27" s="12"/>
      <c r="D27" s="6" t="s">
        <v>150</v>
      </c>
      <c r="E27" s="15"/>
      <c r="F27" s="15">
        <f>F28+F29</f>
        <v>10000</v>
      </c>
    </row>
    <row r="28" spans="1:6" s="13" customFormat="1" ht="18" customHeight="1">
      <c r="A28" s="12"/>
      <c r="B28" s="12"/>
      <c r="C28" s="12">
        <v>4300</v>
      </c>
      <c r="D28" s="6" t="s">
        <v>12</v>
      </c>
      <c r="E28" s="15"/>
      <c r="F28" s="15">
        <v>8500</v>
      </c>
    </row>
    <row r="29" spans="1:6" s="13" customFormat="1" ht="18" customHeight="1">
      <c r="A29" s="12"/>
      <c r="B29" s="12"/>
      <c r="C29" s="12">
        <v>4410</v>
      </c>
      <c r="D29" s="6" t="s">
        <v>151</v>
      </c>
      <c r="E29" s="15"/>
      <c r="F29" s="15">
        <v>1500</v>
      </c>
    </row>
    <row r="30" spans="1:6" s="32" customFormat="1" ht="18" customHeight="1">
      <c r="A30" s="18">
        <v>852</v>
      </c>
      <c r="B30" s="18"/>
      <c r="C30" s="18"/>
      <c r="D30" s="30" t="s">
        <v>13</v>
      </c>
      <c r="E30" s="16"/>
      <c r="F30" s="16">
        <f>F31</f>
        <v>10000</v>
      </c>
    </row>
    <row r="31" spans="1:6" s="13" customFormat="1" ht="23.25" customHeight="1">
      <c r="A31" s="12"/>
      <c r="B31" s="12">
        <v>85228</v>
      </c>
      <c r="C31" s="12"/>
      <c r="D31" s="22" t="s">
        <v>97</v>
      </c>
      <c r="E31" s="15"/>
      <c r="F31" s="15">
        <f>F32</f>
        <v>10000</v>
      </c>
    </row>
    <row r="32" spans="1:6" s="13" customFormat="1" ht="18" customHeight="1">
      <c r="A32" s="12"/>
      <c r="B32" s="12"/>
      <c r="C32" s="12">
        <v>4170</v>
      </c>
      <c r="D32" s="22" t="s">
        <v>101</v>
      </c>
      <c r="E32" s="15"/>
      <c r="F32" s="15">
        <v>10000</v>
      </c>
    </row>
    <row r="33" spans="1:6" s="32" customFormat="1" ht="18" customHeight="1">
      <c r="A33" s="18">
        <v>854</v>
      </c>
      <c r="B33" s="18"/>
      <c r="C33" s="18"/>
      <c r="D33" s="84" t="s">
        <v>143</v>
      </c>
      <c r="E33" s="16">
        <f>E34</f>
        <v>20000</v>
      </c>
      <c r="F33" s="16"/>
    </row>
    <row r="34" spans="1:6" s="13" customFormat="1" ht="18" customHeight="1">
      <c r="A34" s="12"/>
      <c r="B34" s="12">
        <v>85415</v>
      </c>
      <c r="C34" s="12"/>
      <c r="D34" s="6" t="s">
        <v>144</v>
      </c>
      <c r="E34" s="15">
        <f>E35+E36</f>
        <v>20000</v>
      </c>
      <c r="F34" s="15"/>
    </row>
    <row r="35" spans="1:6" s="13" customFormat="1" ht="18" customHeight="1">
      <c r="A35" s="12"/>
      <c r="B35" s="12"/>
      <c r="C35" s="12">
        <v>3240</v>
      </c>
      <c r="D35" s="6" t="s">
        <v>145</v>
      </c>
      <c r="E35" s="15">
        <v>19000</v>
      </c>
      <c r="F35" s="15"/>
    </row>
    <row r="36" spans="1:6" s="13" customFormat="1" ht="18" customHeight="1">
      <c r="A36" s="12"/>
      <c r="B36" s="12"/>
      <c r="C36" s="12">
        <v>3260</v>
      </c>
      <c r="D36" s="6" t="s">
        <v>146</v>
      </c>
      <c r="E36" s="15">
        <v>1000</v>
      </c>
      <c r="F36" s="15"/>
    </row>
    <row r="37" spans="1:6" s="13" customFormat="1" ht="18" customHeight="1">
      <c r="A37" s="18">
        <v>921</v>
      </c>
      <c r="B37" s="12"/>
      <c r="C37" s="12"/>
      <c r="D37" s="75" t="s">
        <v>102</v>
      </c>
      <c r="E37" s="16">
        <f>E38</f>
        <v>687</v>
      </c>
      <c r="F37" s="16">
        <f>F38</f>
        <v>687</v>
      </c>
    </row>
    <row r="38" spans="1:6" s="13" customFormat="1" ht="18" customHeight="1">
      <c r="A38" s="12"/>
      <c r="B38" s="12">
        <v>92116</v>
      </c>
      <c r="C38" s="12"/>
      <c r="D38" s="22" t="s">
        <v>103</v>
      </c>
      <c r="E38" s="15">
        <f>E40+E41+E42</f>
        <v>687</v>
      </c>
      <c r="F38" s="15">
        <f>F39</f>
        <v>687</v>
      </c>
    </row>
    <row r="39" spans="1:6" s="13" customFormat="1" ht="29.25" customHeight="1">
      <c r="A39" s="12"/>
      <c r="B39" s="12"/>
      <c r="C39" s="28">
        <v>2480</v>
      </c>
      <c r="D39" s="22" t="s">
        <v>104</v>
      </c>
      <c r="E39" s="15"/>
      <c r="F39" s="15">
        <v>687</v>
      </c>
    </row>
    <row r="40" spans="1:6" s="13" customFormat="1" ht="18" customHeight="1">
      <c r="A40" s="12"/>
      <c r="B40" s="12"/>
      <c r="C40" s="12">
        <v>4040</v>
      </c>
      <c r="D40" s="22" t="s">
        <v>152</v>
      </c>
      <c r="E40" s="15">
        <v>569</v>
      </c>
      <c r="F40" s="15"/>
    </row>
    <row r="41" spans="1:6" s="13" customFormat="1" ht="18" customHeight="1">
      <c r="A41" s="12"/>
      <c r="B41" s="12"/>
      <c r="C41" s="12">
        <v>4110</v>
      </c>
      <c r="D41" s="22" t="s">
        <v>109</v>
      </c>
      <c r="E41" s="15">
        <v>104</v>
      </c>
      <c r="F41" s="15"/>
    </row>
    <row r="42" spans="1:6" s="13" customFormat="1" ht="18" customHeight="1">
      <c r="A42" s="12"/>
      <c r="B42" s="12"/>
      <c r="C42" s="12">
        <v>4120</v>
      </c>
      <c r="D42" s="22" t="s">
        <v>110</v>
      </c>
      <c r="E42" s="15">
        <v>14</v>
      </c>
      <c r="F42" s="15"/>
    </row>
    <row r="43" spans="1:6" s="32" customFormat="1" ht="18" customHeight="1">
      <c r="A43" s="18">
        <v>926</v>
      </c>
      <c r="B43" s="18"/>
      <c r="C43" s="18"/>
      <c r="D43" s="75" t="s">
        <v>147</v>
      </c>
      <c r="E43" s="16">
        <f>E44</f>
        <v>1500</v>
      </c>
      <c r="F43" s="16">
        <f>F44</f>
        <v>1500</v>
      </c>
    </row>
    <row r="44" spans="1:6" s="13" customFormat="1" ht="18" customHeight="1">
      <c r="A44" s="12"/>
      <c r="B44" s="12">
        <v>92605</v>
      </c>
      <c r="C44" s="12"/>
      <c r="D44" s="6" t="s">
        <v>148</v>
      </c>
      <c r="E44" s="15">
        <f>E45+E46</f>
        <v>1500</v>
      </c>
      <c r="F44" s="15">
        <f>F45+F46</f>
        <v>1500</v>
      </c>
    </row>
    <row r="45" spans="1:6" s="13" customFormat="1" ht="29.25" customHeight="1">
      <c r="A45" s="12"/>
      <c r="B45" s="12"/>
      <c r="C45" s="28">
        <v>3040</v>
      </c>
      <c r="D45" s="22" t="s">
        <v>149</v>
      </c>
      <c r="E45" s="15"/>
      <c r="F45" s="15">
        <v>1500</v>
      </c>
    </row>
    <row r="46" spans="1:6" s="13" customFormat="1" ht="15" customHeight="1">
      <c r="A46" s="12"/>
      <c r="B46" s="12"/>
      <c r="C46" s="12">
        <v>4300</v>
      </c>
      <c r="D46" s="22" t="s">
        <v>12</v>
      </c>
      <c r="E46" s="15">
        <v>1500</v>
      </c>
      <c r="F46" s="15"/>
    </row>
    <row r="47" spans="1:6" ht="21" customHeight="1">
      <c r="A47" s="6"/>
      <c r="B47" s="6"/>
      <c r="C47" s="72"/>
      <c r="D47" s="73" t="s">
        <v>68</v>
      </c>
      <c r="E47" s="74">
        <f>E43+E37+E33+E30+E19+E16+E12+E9</f>
        <v>77587</v>
      </c>
      <c r="F47" s="74">
        <f>F43+F37+F33+F30+F19+F16+F12+F9</f>
        <v>77587</v>
      </c>
    </row>
    <row r="48" spans="1:6" ht="244.5" customHeight="1">
      <c r="A48" s="114" t="s">
        <v>156</v>
      </c>
      <c r="B48" s="114"/>
      <c r="C48" s="114"/>
      <c r="D48" s="114"/>
      <c r="E48" s="114"/>
      <c r="F48" s="114"/>
    </row>
    <row r="49" spans="4:6" ht="14.25">
      <c r="D49" s="111" t="s">
        <v>4</v>
      </c>
      <c r="E49" s="111"/>
      <c r="F49" s="111"/>
    </row>
    <row r="51" spans="4:6" ht="14.25">
      <c r="D51" s="111" t="s">
        <v>18</v>
      </c>
      <c r="E51" s="111"/>
      <c r="F51" s="111"/>
    </row>
  </sheetData>
  <mergeCells count="9">
    <mergeCell ref="D49:F49"/>
    <mergeCell ref="D51:F51"/>
    <mergeCell ref="A6:F6"/>
    <mergeCell ref="A7:B7"/>
    <mergeCell ref="A48:F48"/>
    <mergeCell ref="C1:F1"/>
    <mergeCell ref="D2:F2"/>
    <mergeCell ref="D3:F3"/>
    <mergeCell ref="A5:F5"/>
  </mergeCells>
  <printOptions/>
  <pageMargins left="0.56" right="0.35" top="0.54" bottom="0.74" header="0.36" footer="0.37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C1">
      <selection activeCell="E1" sqref="E1:H1"/>
    </sheetView>
  </sheetViews>
  <sheetFormatPr defaultColWidth="9.00390625" defaultRowHeight="12.75"/>
  <cols>
    <col min="1" max="1" width="4.625" style="4" customWidth="1"/>
    <col min="2" max="2" width="5.75390625" style="4" bestFit="1" customWidth="1"/>
    <col min="3" max="3" width="9.125" style="4" customWidth="1"/>
    <col min="4" max="4" width="8.375" style="4" customWidth="1"/>
    <col min="5" max="5" width="60.625" style="4" customWidth="1"/>
    <col min="6" max="6" width="14.875" style="4" customWidth="1"/>
    <col min="7" max="8" width="13.25390625" style="4" customWidth="1"/>
    <col min="9" max="9" width="14.875" style="4" customWidth="1"/>
    <col min="10" max="16384" width="9.125" style="4" customWidth="1"/>
  </cols>
  <sheetData>
    <row r="1" spans="5:9" ht="14.25">
      <c r="E1" s="111" t="s">
        <v>165</v>
      </c>
      <c r="F1" s="111"/>
      <c r="G1" s="111"/>
      <c r="H1" s="111"/>
      <c r="I1" s="19"/>
    </row>
    <row r="2" spans="5:9" ht="14.25">
      <c r="E2" s="111" t="s">
        <v>159</v>
      </c>
      <c r="F2" s="111"/>
      <c r="G2" s="111"/>
      <c r="H2" s="111"/>
      <c r="I2" s="111"/>
    </row>
    <row r="3" spans="1:9" ht="15.75">
      <c r="A3" s="115" t="s">
        <v>38</v>
      </c>
      <c r="B3" s="115"/>
      <c r="C3" s="115"/>
      <c r="D3" s="115"/>
      <c r="E3" s="115"/>
      <c r="F3" s="115"/>
      <c r="G3" s="115"/>
      <c r="H3" s="115"/>
      <c r="I3" s="51"/>
    </row>
    <row r="4" spans="1:9" s="52" customFormat="1" ht="25.5" customHeight="1">
      <c r="A4" s="81" t="s">
        <v>1</v>
      </c>
      <c r="B4" s="81" t="s">
        <v>6</v>
      </c>
      <c r="C4" s="81" t="s">
        <v>7</v>
      </c>
      <c r="D4" s="81" t="s">
        <v>40</v>
      </c>
      <c r="E4" s="81" t="s">
        <v>9</v>
      </c>
      <c r="F4" s="83" t="s">
        <v>19</v>
      </c>
      <c r="G4" s="82" t="s">
        <v>39</v>
      </c>
      <c r="H4" s="82" t="s">
        <v>57</v>
      </c>
      <c r="I4" s="82" t="s">
        <v>2</v>
      </c>
    </row>
    <row r="5" spans="1:9" s="19" customFormat="1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19" customFormat="1" ht="27.75" customHeight="1">
      <c r="A6" s="7">
        <v>1</v>
      </c>
      <c r="B6" s="26" t="s">
        <v>20</v>
      </c>
      <c r="C6" s="26" t="s">
        <v>21</v>
      </c>
      <c r="D6" s="7">
        <v>6050</v>
      </c>
      <c r="E6" s="22" t="s">
        <v>56</v>
      </c>
      <c r="F6" s="96">
        <v>207999.99</v>
      </c>
      <c r="G6" s="96"/>
      <c r="H6" s="96"/>
      <c r="I6" s="96">
        <f>F6+G6</f>
        <v>207999.99</v>
      </c>
    </row>
    <row r="7" spans="1:9" s="32" customFormat="1" ht="18" customHeight="1">
      <c r="A7" s="18"/>
      <c r="B7" s="18"/>
      <c r="C7" s="18"/>
      <c r="D7" s="18"/>
      <c r="E7" s="18" t="s">
        <v>41</v>
      </c>
      <c r="F7" s="97">
        <f>SUM(F6)</f>
        <v>207999.99</v>
      </c>
      <c r="G7" s="97"/>
      <c r="H7" s="97"/>
      <c r="I7" s="97">
        <f>SUM(I6)</f>
        <v>207999.99</v>
      </c>
    </row>
    <row r="8" spans="1:9" ht="27" customHeight="1">
      <c r="A8" s="8">
        <v>2</v>
      </c>
      <c r="B8" s="34" t="s">
        <v>31</v>
      </c>
      <c r="C8" s="34" t="s">
        <v>32</v>
      </c>
      <c r="D8" s="34" t="s">
        <v>33</v>
      </c>
      <c r="E8" s="22" t="s">
        <v>34</v>
      </c>
      <c r="F8" s="96">
        <v>22000</v>
      </c>
      <c r="G8" s="96"/>
      <c r="H8" s="96"/>
      <c r="I8" s="96">
        <f>F8</f>
        <v>22000</v>
      </c>
    </row>
    <row r="9" spans="1:9" s="21" customFormat="1" ht="25.5" customHeight="1">
      <c r="A9" s="11"/>
      <c r="B9" s="53"/>
      <c r="C9" s="11"/>
      <c r="D9" s="11"/>
      <c r="E9" s="54" t="s">
        <v>42</v>
      </c>
      <c r="F9" s="96">
        <f>SUM(F8:F8)</f>
        <v>22000</v>
      </c>
      <c r="G9" s="96"/>
      <c r="H9" s="96"/>
      <c r="I9" s="96">
        <f>SUM(I8)</f>
        <v>22000</v>
      </c>
    </row>
    <row r="10" spans="1:9" s="10" customFormat="1" ht="86.25" customHeight="1">
      <c r="A10" s="28">
        <v>3</v>
      </c>
      <c r="B10" s="57">
        <v>600</v>
      </c>
      <c r="C10" s="28">
        <v>60013</v>
      </c>
      <c r="D10" s="28">
        <v>6050</v>
      </c>
      <c r="E10" s="58" t="s">
        <v>128</v>
      </c>
      <c r="F10" s="96">
        <v>550000</v>
      </c>
      <c r="G10" s="96">
        <v>0</v>
      </c>
      <c r="H10" s="96"/>
      <c r="I10" s="96">
        <f>F10+G10</f>
        <v>550000</v>
      </c>
    </row>
    <row r="11" spans="1:9" ht="31.5" customHeight="1">
      <c r="A11" s="8">
        <v>4</v>
      </c>
      <c r="B11" s="35"/>
      <c r="C11" s="8">
        <v>60013</v>
      </c>
      <c r="D11" s="8">
        <v>6050</v>
      </c>
      <c r="E11" s="22" t="s">
        <v>129</v>
      </c>
      <c r="F11" s="96">
        <v>25400</v>
      </c>
      <c r="G11" s="96"/>
      <c r="H11" s="96">
        <v>0</v>
      </c>
      <c r="I11" s="96">
        <f>F11-H11</f>
        <v>25400</v>
      </c>
    </row>
    <row r="12" spans="1:9" ht="27" customHeight="1">
      <c r="A12" s="8">
        <v>5</v>
      </c>
      <c r="B12" s="35">
        <v>600</v>
      </c>
      <c r="C12" s="8">
        <v>60016</v>
      </c>
      <c r="D12" s="8">
        <v>6050</v>
      </c>
      <c r="E12" s="36" t="s">
        <v>130</v>
      </c>
      <c r="F12" s="96">
        <v>46505.61</v>
      </c>
      <c r="G12" s="96"/>
      <c r="H12" s="96">
        <v>26800</v>
      </c>
      <c r="I12" s="96">
        <f>F12-H12</f>
        <v>19705.61</v>
      </c>
    </row>
    <row r="13" spans="1:9" ht="27.75" customHeight="1">
      <c r="A13" s="28"/>
      <c r="B13" s="35"/>
      <c r="C13" s="8">
        <v>60016</v>
      </c>
      <c r="D13" s="8">
        <v>6059</v>
      </c>
      <c r="E13" s="36" t="s">
        <v>130</v>
      </c>
      <c r="F13" s="96">
        <v>870494.39</v>
      </c>
      <c r="G13" s="96"/>
      <c r="H13" s="96"/>
      <c r="I13" s="96">
        <f>F13-H13</f>
        <v>870494.39</v>
      </c>
    </row>
    <row r="14" spans="1:9" ht="30" customHeight="1">
      <c r="A14" s="28"/>
      <c r="B14" s="35"/>
      <c r="C14" s="8">
        <v>60016</v>
      </c>
      <c r="D14" s="8">
        <v>6058</v>
      </c>
      <c r="E14" s="36" t="s">
        <v>130</v>
      </c>
      <c r="F14" s="96">
        <v>2749048.15</v>
      </c>
      <c r="G14" s="96"/>
      <c r="H14" s="96"/>
      <c r="I14" s="96">
        <f>F14+G14</f>
        <v>2749048.15</v>
      </c>
    </row>
    <row r="15" spans="1:9" ht="16.5" customHeight="1">
      <c r="A15" s="28"/>
      <c r="B15" s="35"/>
      <c r="C15" s="8"/>
      <c r="D15" s="8"/>
      <c r="E15" s="78" t="s">
        <v>131</v>
      </c>
      <c r="F15" s="96">
        <f>F12+F13+F14</f>
        <v>3666048.15</v>
      </c>
      <c r="G15" s="96">
        <f>SUM(G13:G14)</f>
        <v>0</v>
      </c>
      <c r="H15" s="1"/>
      <c r="I15" s="96">
        <f>I12+I13+I14</f>
        <v>3639248.15</v>
      </c>
    </row>
    <row r="16" spans="1:9" ht="27.75" customHeight="1">
      <c r="A16" s="8">
        <v>6</v>
      </c>
      <c r="B16" s="35"/>
      <c r="C16" s="8">
        <v>60016</v>
      </c>
      <c r="D16" s="8">
        <v>6050</v>
      </c>
      <c r="E16" s="36" t="s">
        <v>49</v>
      </c>
      <c r="F16" s="96">
        <v>7000</v>
      </c>
      <c r="G16" s="96"/>
      <c r="H16" s="96"/>
      <c r="I16" s="96">
        <f>F16+G16</f>
        <v>7000</v>
      </c>
    </row>
    <row r="17" spans="1:9" ht="27" customHeight="1">
      <c r="A17" s="28">
        <v>7</v>
      </c>
      <c r="B17" s="35"/>
      <c r="C17" s="8">
        <v>60016</v>
      </c>
      <c r="D17" s="8">
        <v>6050</v>
      </c>
      <c r="E17" s="22" t="s">
        <v>50</v>
      </c>
      <c r="F17" s="96">
        <v>15000</v>
      </c>
      <c r="G17" s="96"/>
      <c r="H17" s="96"/>
      <c r="I17" s="96">
        <f>F17+G17</f>
        <v>15000</v>
      </c>
    </row>
    <row r="18" spans="1:9" ht="100.5" customHeight="1">
      <c r="A18" s="8">
        <v>8</v>
      </c>
      <c r="B18" s="35"/>
      <c r="C18" s="8">
        <v>60016</v>
      </c>
      <c r="D18" s="8">
        <v>6050</v>
      </c>
      <c r="E18" s="22" t="s">
        <v>154</v>
      </c>
      <c r="F18" s="96">
        <v>90000</v>
      </c>
      <c r="G18" s="96">
        <v>16000</v>
      </c>
      <c r="H18" s="96"/>
      <c r="I18" s="96">
        <f>F18+G18</f>
        <v>106000</v>
      </c>
    </row>
    <row r="19" spans="1:9" s="21" customFormat="1" ht="17.25" customHeight="1">
      <c r="A19" s="11"/>
      <c r="B19" s="53"/>
      <c r="C19" s="11"/>
      <c r="D19" s="11"/>
      <c r="E19" s="54" t="s">
        <v>43</v>
      </c>
      <c r="F19" s="96">
        <f>F10+F11+F15+F16+F17+F18</f>
        <v>4353448.15</v>
      </c>
      <c r="G19" s="96">
        <f>G18</f>
        <v>16000</v>
      </c>
      <c r="H19" s="96">
        <f>SUM(H11:H18)</f>
        <v>26800</v>
      </c>
      <c r="I19" s="96">
        <f>I10+I11+I15+I16+I17+I18</f>
        <v>4342648.15</v>
      </c>
    </row>
    <row r="20" spans="1:9" ht="19.5" customHeight="1">
      <c r="A20" s="8">
        <v>9</v>
      </c>
      <c r="B20" s="35">
        <v>700</v>
      </c>
      <c r="C20" s="8">
        <v>70005</v>
      </c>
      <c r="D20" s="8">
        <v>6060</v>
      </c>
      <c r="E20" s="36" t="s">
        <v>132</v>
      </c>
      <c r="F20" s="96">
        <v>50000</v>
      </c>
      <c r="G20" s="96"/>
      <c r="H20" s="96"/>
      <c r="I20" s="96">
        <f>F20-H20</f>
        <v>50000</v>
      </c>
    </row>
    <row r="21" spans="1:9" ht="16.5" customHeight="1">
      <c r="A21" s="8">
        <v>10</v>
      </c>
      <c r="B21" s="35"/>
      <c r="C21" s="8">
        <v>70005</v>
      </c>
      <c r="D21" s="8">
        <v>6060</v>
      </c>
      <c r="E21" s="36" t="s">
        <v>35</v>
      </c>
      <c r="F21" s="96">
        <v>475000</v>
      </c>
      <c r="G21" s="96"/>
      <c r="H21" s="96"/>
      <c r="I21" s="96">
        <f>F21+G21</f>
        <v>475000</v>
      </c>
    </row>
    <row r="22" spans="1:9" s="14" customFormat="1" ht="20.25" customHeight="1">
      <c r="A22" s="24"/>
      <c r="B22" s="55"/>
      <c r="C22" s="24"/>
      <c r="D22" s="24"/>
      <c r="E22" s="56" t="s">
        <v>44</v>
      </c>
      <c r="F22" s="97">
        <f>SUM(F20:F21)</f>
        <v>525000</v>
      </c>
      <c r="G22" s="97">
        <f>SUM(G20:G21)</f>
        <v>0</v>
      </c>
      <c r="H22" s="97">
        <f>SUM(H20:H21)</f>
        <v>0</v>
      </c>
      <c r="I22" s="97">
        <f>SUM(I20:I21)</f>
        <v>525000</v>
      </c>
    </row>
    <row r="23" spans="1:9" s="10" customFormat="1" ht="15.75" customHeight="1">
      <c r="A23" s="28">
        <v>11</v>
      </c>
      <c r="B23" s="57">
        <v>750</v>
      </c>
      <c r="C23" s="28">
        <v>75023</v>
      </c>
      <c r="D23" s="28">
        <v>6060</v>
      </c>
      <c r="E23" s="58" t="s">
        <v>160</v>
      </c>
      <c r="F23" s="96">
        <v>13600</v>
      </c>
      <c r="G23" s="96"/>
      <c r="H23" s="96">
        <v>3600</v>
      </c>
      <c r="I23" s="96">
        <f>F23-H23</f>
        <v>10000</v>
      </c>
    </row>
    <row r="24" spans="1:9" s="10" customFormat="1" ht="17.25" customHeight="1">
      <c r="A24" s="28">
        <v>12</v>
      </c>
      <c r="B24" s="57"/>
      <c r="C24" s="28">
        <v>75023</v>
      </c>
      <c r="D24" s="28">
        <v>6060</v>
      </c>
      <c r="E24" s="58" t="s">
        <v>133</v>
      </c>
      <c r="F24" s="96">
        <v>12000</v>
      </c>
      <c r="G24" s="96"/>
      <c r="H24" s="96"/>
      <c r="I24" s="96">
        <f>F24+G24</f>
        <v>12000</v>
      </c>
    </row>
    <row r="25" spans="1:9" s="14" customFormat="1" ht="17.25" customHeight="1">
      <c r="A25" s="24"/>
      <c r="B25" s="55"/>
      <c r="C25" s="24"/>
      <c r="D25" s="24"/>
      <c r="E25" s="56" t="s">
        <v>45</v>
      </c>
      <c r="F25" s="97">
        <f>F23+F24</f>
        <v>25600</v>
      </c>
      <c r="G25" s="97">
        <f>SUM(G23:G24)</f>
        <v>0</v>
      </c>
      <c r="H25" s="97">
        <f>H23</f>
        <v>3600</v>
      </c>
      <c r="I25" s="97">
        <f>I23+I24</f>
        <v>22000</v>
      </c>
    </row>
    <row r="26" spans="1:9" ht="25.5" customHeight="1">
      <c r="A26" s="8">
        <v>13</v>
      </c>
      <c r="B26" s="35">
        <v>801</v>
      </c>
      <c r="C26" s="8">
        <v>80101</v>
      </c>
      <c r="D26" s="8">
        <v>6050</v>
      </c>
      <c r="E26" s="37" t="s">
        <v>134</v>
      </c>
      <c r="F26" s="96">
        <v>324000</v>
      </c>
      <c r="G26" s="96">
        <v>3600</v>
      </c>
      <c r="H26" s="96"/>
      <c r="I26" s="96">
        <f>F26+G26</f>
        <v>327600</v>
      </c>
    </row>
    <row r="27" spans="1:9" ht="28.5" customHeight="1">
      <c r="A27" s="8">
        <v>14</v>
      </c>
      <c r="B27" s="35"/>
      <c r="C27" s="8">
        <v>80101</v>
      </c>
      <c r="D27" s="8">
        <v>6050</v>
      </c>
      <c r="E27" s="37" t="s">
        <v>161</v>
      </c>
      <c r="F27" s="96">
        <v>2644697</v>
      </c>
      <c r="G27" s="96"/>
      <c r="H27" s="96">
        <v>0</v>
      </c>
      <c r="I27" s="96">
        <f>F27-H27</f>
        <v>2644697</v>
      </c>
    </row>
    <row r="28" spans="1:9" ht="15.75" customHeight="1">
      <c r="A28" s="8"/>
      <c r="B28" s="35"/>
      <c r="C28" s="8"/>
      <c r="D28" s="8"/>
      <c r="E28" s="37" t="s">
        <v>135</v>
      </c>
      <c r="F28" s="96">
        <v>2575000</v>
      </c>
      <c r="G28" s="96"/>
      <c r="H28" s="96"/>
      <c r="I28" s="96">
        <f>F28</f>
        <v>2575000</v>
      </c>
    </row>
    <row r="29" spans="1:9" ht="39" customHeight="1">
      <c r="A29" s="8">
        <v>15</v>
      </c>
      <c r="B29" s="35"/>
      <c r="C29" s="8">
        <v>80101</v>
      </c>
      <c r="D29" s="8">
        <v>6050</v>
      </c>
      <c r="E29" s="37" t="s">
        <v>153</v>
      </c>
      <c r="F29" s="96">
        <v>10309</v>
      </c>
      <c r="G29" s="96">
        <v>10400</v>
      </c>
      <c r="H29" s="96"/>
      <c r="I29" s="96">
        <f>F29+G29</f>
        <v>20709</v>
      </c>
    </row>
    <row r="30" spans="1:9" ht="27" customHeight="1">
      <c r="A30" s="8">
        <v>16</v>
      </c>
      <c r="B30" s="35"/>
      <c r="C30" s="8">
        <v>80101</v>
      </c>
      <c r="D30" s="8">
        <v>6050</v>
      </c>
      <c r="E30" s="37" t="s">
        <v>52</v>
      </c>
      <c r="F30" s="96">
        <v>16000</v>
      </c>
      <c r="G30" s="96">
        <v>5800</v>
      </c>
      <c r="H30" s="96"/>
      <c r="I30" s="96">
        <f>F30+G30</f>
        <v>21800</v>
      </c>
    </row>
    <row r="31" spans="1:9" ht="28.5" customHeight="1">
      <c r="A31" s="8">
        <v>17</v>
      </c>
      <c r="B31" s="35"/>
      <c r="C31" s="8">
        <v>80104</v>
      </c>
      <c r="D31" s="8">
        <v>6050</v>
      </c>
      <c r="E31" s="37" t="s">
        <v>136</v>
      </c>
      <c r="F31" s="96">
        <v>35000</v>
      </c>
      <c r="G31" s="96"/>
      <c r="H31" s="96"/>
      <c r="I31" s="96">
        <f>F31</f>
        <v>35000</v>
      </c>
    </row>
    <row r="32" spans="1:9" ht="28.5" customHeight="1">
      <c r="A32" s="8">
        <v>18</v>
      </c>
      <c r="B32" s="35"/>
      <c r="C32" s="8">
        <v>80104</v>
      </c>
      <c r="D32" s="8">
        <v>6050</v>
      </c>
      <c r="E32" s="22" t="s">
        <v>137</v>
      </c>
      <c r="F32" s="96">
        <v>365000</v>
      </c>
      <c r="G32" s="96"/>
      <c r="H32" s="96"/>
      <c r="I32" s="96">
        <f>F32-H32</f>
        <v>365000</v>
      </c>
    </row>
    <row r="33" spans="1:9" ht="27" customHeight="1">
      <c r="A33" s="8">
        <v>19</v>
      </c>
      <c r="B33" s="35"/>
      <c r="C33" s="8">
        <v>80104</v>
      </c>
      <c r="D33" s="8">
        <v>6050</v>
      </c>
      <c r="E33" s="22" t="s">
        <v>162</v>
      </c>
      <c r="F33" s="96"/>
      <c r="G33" s="96">
        <v>5000</v>
      </c>
      <c r="H33" s="96"/>
      <c r="I33" s="96">
        <f>F33+G33</f>
        <v>5000</v>
      </c>
    </row>
    <row r="34" spans="1:9" ht="18.75" customHeight="1">
      <c r="A34" s="8"/>
      <c r="B34" s="35"/>
      <c r="C34" s="8"/>
      <c r="D34" s="8"/>
      <c r="E34" s="37" t="s">
        <v>135</v>
      </c>
      <c r="F34" s="96">
        <v>345000</v>
      </c>
      <c r="G34" s="96"/>
      <c r="H34" s="96"/>
      <c r="I34" s="96">
        <f>F34</f>
        <v>345000</v>
      </c>
    </row>
    <row r="35" spans="1:9" ht="27" customHeight="1">
      <c r="A35" s="8">
        <v>20</v>
      </c>
      <c r="B35" s="35"/>
      <c r="C35" s="8">
        <v>80110</v>
      </c>
      <c r="D35" s="8">
        <v>6050</v>
      </c>
      <c r="E35" s="22" t="s">
        <v>51</v>
      </c>
      <c r="F35" s="103">
        <v>87000</v>
      </c>
      <c r="G35" s="103">
        <v>11000</v>
      </c>
      <c r="H35" s="103"/>
      <c r="I35" s="103">
        <f>F35+G35</f>
        <v>98000</v>
      </c>
    </row>
    <row r="36" spans="1:9" s="21" customFormat="1" ht="16.5" customHeight="1">
      <c r="A36" s="11"/>
      <c r="B36" s="59"/>
      <c r="C36" s="11"/>
      <c r="D36" s="11"/>
      <c r="E36" s="54" t="s">
        <v>46</v>
      </c>
      <c r="F36" s="97">
        <f>F26+F27+F29+F30+F31+F32+F35</f>
        <v>3482006</v>
      </c>
      <c r="G36" s="97">
        <f>G26+G27+G29+G30+G31+G32+G33+G35</f>
        <v>35800</v>
      </c>
      <c r="H36" s="97">
        <f>SUM(H26:H35)</f>
        <v>0</v>
      </c>
      <c r="I36" s="97">
        <f>I26+I27+I29+I30+I31+I32+I33+I35</f>
        <v>3517806</v>
      </c>
    </row>
    <row r="37" spans="1:9" ht="17.25" customHeight="1">
      <c r="A37" s="8">
        <v>21</v>
      </c>
      <c r="B37" s="8">
        <v>852</v>
      </c>
      <c r="C37" s="8">
        <v>85219</v>
      </c>
      <c r="D37" s="8">
        <v>6060</v>
      </c>
      <c r="E37" s="39" t="s">
        <v>138</v>
      </c>
      <c r="F37" s="96">
        <v>10000</v>
      </c>
      <c r="G37" s="96">
        <v>1270</v>
      </c>
      <c r="H37" s="96"/>
      <c r="I37" s="96">
        <f>F37+G37</f>
        <v>11270</v>
      </c>
    </row>
    <row r="38" spans="1:9" s="21" customFormat="1" ht="18.75" customHeight="1">
      <c r="A38" s="11"/>
      <c r="B38" s="53"/>
      <c r="C38" s="11"/>
      <c r="D38" s="11"/>
      <c r="E38" s="60" t="s">
        <v>47</v>
      </c>
      <c r="F38" s="97">
        <v>10000</v>
      </c>
      <c r="G38" s="97">
        <f>G37</f>
        <v>1270</v>
      </c>
      <c r="H38" s="97"/>
      <c r="I38" s="97">
        <f>SUM(I37)</f>
        <v>11270</v>
      </c>
    </row>
    <row r="39" spans="1:9" ht="15.75" customHeight="1">
      <c r="A39" s="8">
        <v>22</v>
      </c>
      <c r="B39" s="38" t="s">
        <v>36</v>
      </c>
      <c r="C39" s="34" t="s">
        <v>37</v>
      </c>
      <c r="D39" s="34" t="s">
        <v>30</v>
      </c>
      <c r="E39" s="22" t="s">
        <v>0</v>
      </c>
      <c r="F39" s="96">
        <v>993634</v>
      </c>
      <c r="G39" s="96"/>
      <c r="H39" s="96"/>
      <c r="I39" s="96">
        <f>F39+G39</f>
        <v>993634</v>
      </c>
    </row>
    <row r="40" spans="1:9" ht="27" customHeight="1">
      <c r="A40" s="8">
        <v>23</v>
      </c>
      <c r="B40" s="38"/>
      <c r="C40" s="34" t="s">
        <v>37</v>
      </c>
      <c r="D40" s="34" t="s">
        <v>69</v>
      </c>
      <c r="E40" s="22" t="s">
        <v>67</v>
      </c>
      <c r="F40" s="96">
        <v>1768000</v>
      </c>
      <c r="G40" s="96"/>
      <c r="H40" s="96"/>
      <c r="I40" s="96">
        <f>F40</f>
        <v>1768000</v>
      </c>
    </row>
    <row r="41" spans="1:9" ht="18" customHeight="1">
      <c r="A41" s="8">
        <v>24</v>
      </c>
      <c r="B41" s="38"/>
      <c r="C41" s="34" t="s">
        <v>53</v>
      </c>
      <c r="D41" s="34" t="s">
        <v>33</v>
      </c>
      <c r="E41" s="36" t="s">
        <v>54</v>
      </c>
      <c r="F41" s="96">
        <v>22400</v>
      </c>
      <c r="G41" s="96"/>
      <c r="H41" s="96"/>
      <c r="I41" s="96">
        <f>F41+G41</f>
        <v>22400</v>
      </c>
    </row>
    <row r="42" spans="1:9" s="21" customFormat="1" ht="26.25" customHeight="1">
      <c r="A42" s="11"/>
      <c r="B42" s="11"/>
      <c r="C42" s="11"/>
      <c r="D42" s="11"/>
      <c r="E42" s="60" t="s">
        <v>48</v>
      </c>
      <c r="F42" s="97">
        <f>F39+F40+F41</f>
        <v>2784034</v>
      </c>
      <c r="G42" s="97">
        <f>G39+G41</f>
        <v>0</v>
      </c>
      <c r="H42" s="97">
        <f>SUM(H39:H39)</f>
        <v>0</v>
      </c>
      <c r="I42" s="97">
        <f>I39+I40+I41</f>
        <v>2784034</v>
      </c>
    </row>
    <row r="43" spans="1:9" s="63" customFormat="1" ht="21.75" customHeight="1">
      <c r="A43" s="61"/>
      <c r="B43" s="61"/>
      <c r="C43" s="61"/>
      <c r="D43" s="61"/>
      <c r="E43" s="62" t="s">
        <v>22</v>
      </c>
      <c r="F43" s="96">
        <f>F7+F9+F19+F22+F25+F36+F38+F42</f>
        <v>11410088.14</v>
      </c>
      <c r="G43" s="96">
        <f>G19+G22+G25+G36+G38+G42</f>
        <v>53070</v>
      </c>
      <c r="H43" s="96">
        <f>H19+H22+H25+H36+H42</f>
        <v>30400</v>
      </c>
      <c r="I43" s="96">
        <f>I7+I9+I19+I22+I25+I36+I38+I42</f>
        <v>11432758.14</v>
      </c>
    </row>
    <row r="44" spans="6:9" ht="20.25" customHeight="1">
      <c r="F44" s="104"/>
      <c r="G44" s="41" t="s">
        <v>4</v>
      </c>
      <c r="H44" s="41"/>
      <c r="I44" s="19"/>
    </row>
    <row r="45" spans="6:9" ht="18" customHeight="1">
      <c r="F45" s="104"/>
      <c r="G45" s="41" t="s">
        <v>18</v>
      </c>
      <c r="H45" s="41"/>
      <c r="I45" s="19"/>
    </row>
  </sheetData>
  <mergeCells count="3">
    <mergeCell ref="E1:H1"/>
    <mergeCell ref="E2:I2"/>
    <mergeCell ref="A3:H3"/>
  </mergeCells>
  <printOptions/>
  <pageMargins left="0.38" right="0.16" top="0.3" bottom="0.19" header="0.23" footer="0.16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7" sqref="E7"/>
    </sheetView>
  </sheetViews>
  <sheetFormatPr defaultColWidth="9.00390625" defaultRowHeight="12.75"/>
  <cols>
    <col min="1" max="1" width="5.875" style="4" customWidth="1"/>
    <col min="2" max="2" width="9.625" style="4" customWidth="1"/>
    <col min="3" max="3" width="6.25390625" style="4" customWidth="1"/>
    <col min="4" max="4" width="48.875" style="4" customWidth="1"/>
    <col min="5" max="5" width="13.25390625" style="4" customWidth="1"/>
    <col min="6" max="6" width="12.25390625" style="4" customWidth="1"/>
    <col min="7" max="7" width="5.625" style="4" customWidth="1"/>
    <col min="8" max="16384" width="9.125" style="4" customWidth="1"/>
  </cols>
  <sheetData>
    <row r="1" spans="4:6" ht="14.25">
      <c r="D1" s="118" t="s">
        <v>166</v>
      </c>
      <c r="E1" s="118"/>
      <c r="F1" s="118"/>
    </row>
    <row r="2" spans="4:6" ht="14.25">
      <c r="D2" s="111" t="s">
        <v>74</v>
      </c>
      <c r="E2" s="111"/>
      <c r="F2" s="111"/>
    </row>
    <row r="3" spans="4:6" ht="14.25">
      <c r="D3" s="111" t="s">
        <v>163</v>
      </c>
      <c r="E3" s="111"/>
      <c r="F3" s="111"/>
    </row>
    <row r="5" spans="2:6" ht="14.25">
      <c r="B5" s="111" t="s">
        <v>75</v>
      </c>
      <c r="C5" s="111"/>
      <c r="D5" s="111"/>
      <c r="E5" s="111"/>
      <c r="F5" s="111"/>
    </row>
    <row r="6" spans="2:6" ht="21" customHeight="1">
      <c r="B6" s="111" t="s">
        <v>82</v>
      </c>
      <c r="C6" s="111"/>
      <c r="D6" s="111"/>
      <c r="E6" s="111"/>
      <c r="F6" s="111"/>
    </row>
    <row r="7" spans="2:6" ht="21" customHeight="1">
      <c r="B7" s="19"/>
      <c r="C7" s="19"/>
      <c r="D7" s="19"/>
      <c r="E7" s="19"/>
      <c r="F7" s="19"/>
    </row>
    <row r="9" ht="14.25">
      <c r="A9" s="4" t="s">
        <v>5</v>
      </c>
    </row>
    <row r="10" spans="1:6" s="19" customFormat="1" ht="23.25" customHeight="1">
      <c r="A10" s="105" t="s">
        <v>6</v>
      </c>
      <c r="B10" s="105" t="s">
        <v>7</v>
      </c>
      <c r="C10" s="105" t="s">
        <v>8</v>
      </c>
      <c r="D10" s="105" t="s">
        <v>76</v>
      </c>
      <c r="E10" s="106" t="s">
        <v>57</v>
      </c>
      <c r="F10" s="106" t="s">
        <v>77</v>
      </c>
    </row>
    <row r="11" spans="1:6" s="14" customFormat="1" ht="23.25" customHeight="1">
      <c r="A11" s="84">
        <v>900</v>
      </c>
      <c r="B11" s="84"/>
      <c r="C11" s="84"/>
      <c r="D11" s="84" t="s">
        <v>78</v>
      </c>
      <c r="E11" s="16">
        <f>E12</f>
        <v>1000</v>
      </c>
      <c r="F11" s="16">
        <f>F12</f>
        <v>1000</v>
      </c>
    </row>
    <row r="12" spans="1:6" ht="21.75" customHeight="1">
      <c r="A12" s="6"/>
      <c r="B12" s="7">
        <v>90011</v>
      </c>
      <c r="C12" s="7"/>
      <c r="D12" s="36" t="s">
        <v>79</v>
      </c>
      <c r="E12" s="3">
        <f>E14</f>
        <v>1000</v>
      </c>
      <c r="F12" s="3">
        <f>F13</f>
        <v>1000</v>
      </c>
    </row>
    <row r="13" spans="1:6" ht="16.5" customHeight="1">
      <c r="A13" s="6"/>
      <c r="B13" s="7"/>
      <c r="C13" s="7">
        <v>4210</v>
      </c>
      <c r="D13" s="6" t="s">
        <v>11</v>
      </c>
      <c r="E13" s="3"/>
      <c r="F13" s="3">
        <v>1000</v>
      </c>
    </row>
    <row r="14" spans="1:6" ht="16.5" customHeight="1">
      <c r="A14" s="6"/>
      <c r="B14" s="7"/>
      <c r="C14" s="7">
        <v>4300</v>
      </c>
      <c r="D14" s="6" t="s">
        <v>12</v>
      </c>
      <c r="E14" s="3">
        <v>1000</v>
      </c>
      <c r="F14" s="3"/>
    </row>
    <row r="15" spans="1:6" ht="18.75" customHeight="1">
      <c r="A15" s="6"/>
      <c r="B15" s="6"/>
      <c r="C15" s="6"/>
      <c r="D15" s="7" t="s">
        <v>80</v>
      </c>
      <c r="E15" s="3">
        <f>E11</f>
        <v>1000</v>
      </c>
      <c r="F15" s="3">
        <f>F11</f>
        <v>1000</v>
      </c>
    </row>
    <row r="17" ht="14.25">
      <c r="B17" s="4" t="s">
        <v>81</v>
      </c>
    </row>
    <row r="18" spans="1:6" ht="44.25" customHeight="1">
      <c r="A18" s="116" t="s">
        <v>83</v>
      </c>
      <c r="B18" s="116"/>
      <c r="C18" s="116"/>
      <c r="D18" s="116"/>
      <c r="E18" s="116"/>
      <c r="F18" s="116"/>
    </row>
    <row r="21" spans="4:6" ht="14.25">
      <c r="D21" s="111" t="s">
        <v>164</v>
      </c>
      <c r="E21" s="111"/>
      <c r="F21" s="111"/>
    </row>
    <row r="22" spans="5:6" ht="29.25" customHeight="1">
      <c r="E22" s="117" t="s">
        <v>18</v>
      </c>
      <c r="F22" s="117"/>
    </row>
  </sheetData>
  <mergeCells count="8">
    <mergeCell ref="A18:F18"/>
    <mergeCell ref="D21:F21"/>
    <mergeCell ref="E22:F22"/>
    <mergeCell ref="D1:F1"/>
    <mergeCell ref="D2:F2"/>
    <mergeCell ref="D3:F3"/>
    <mergeCell ref="B5:F5"/>
    <mergeCell ref="B6:F6"/>
  </mergeCells>
  <printOptions/>
  <pageMargins left="0.52" right="0.19" top="0.69" bottom="0.35" header="0.5" footer="0.24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6" sqref="D6"/>
    </sheetView>
  </sheetViews>
  <sheetFormatPr defaultColWidth="9.00390625" defaultRowHeight="12.75"/>
  <cols>
    <col min="1" max="1" width="17.375" style="0" bestFit="1" customWidth="1"/>
    <col min="2" max="2" width="43.125" style="0" customWidth="1"/>
    <col min="3" max="3" width="9.75390625" style="0" customWidth="1"/>
    <col min="4" max="4" width="12.875" style="0" customWidth="1"/>
  </cols>
  <sheetData>
    <row r="1" spans="2:4" ht="12.75">
      <c r="B1" s="107" t="s">
        <v>167</v>
      </c>
      <c r="C1" s="107"/>
      <c r="D1" s="107"/>
    </row>
    <row r="2" spans="2:4" ht="12.75">
      <c r="B2" s="107" t="s">
        <v>117</v>
      </c>
      <c r="C2" s="107"/>
      <c r="D2" s="107"/>
    </row>
    <row r="3" spans="2:4" ht="12.75">
      <c r="B3" s="107" t="s">
        <v>163</v>
      </c>
      <c r="C3" s="107"/>
      <c r="D3" s="107"/>
    </row>
    <row r="5" spans="1:6" ht="22.5" customHeight="1">
      <c r="A5" s="109" t="s">
        <v>126</v>
      </c>
      <c r="B5" s="109"/>
      <c r="C5" s="109"/>
      <c r="D5" s="79"/>
      <c r="E5" s="89"/>
      <c r="F5" s="89"/>
    </row>
    <row r="6" spans="1:6" ht="27" customHeight="1">
      <c r="A6" s="109" t="s">
        <v>118</v>
      </c>
      <c r="B6" s="109"/>
      <c r="C6" s="109"/>
      <c r="D6" s="79"/>
      <c r="E6" s="79"/>
      <c r="F6" s="79"/>
    </row>
    <row r="8" spans="1:3" ht="14.25">
      <c r="A8" s="4"/>
      <c r="B8" s="4"/>
      <c r="C8" s="4"/>
    </row>
    <row r="9" spans="1:5" ht="30">
      <c r="A9" s="92" t="s">
        <v>119</v>
      </c>
      <c r="B9" s="28" t="s">
        <v>9</v>
      </c>
      <c r="C9" s="28" t="s">
        <v>10</v>
      </c>
      <c r="D9" s="95" t="s">
        <v>77</v>
      </c>
      <c r="E9" s="93" t="s">
        <v>2</v>
      </c>
    </row>
    <row r="10" spans="1:5" s="90" customFormat="1" ht="26.25" customHeight="1">
      <c r="A10" s="75" t="s">
        <v>120</v>
      </c>
      <c r="B10" s="75" t="s">
        <v>102</v>
      </c>
      <c r="C10" s="20">
        <f aca="true" t="shared" si="0" ref="C10:E11">C11</f>
        <v>162600</v>
      </c>
      <c r="D10" s="15">
        <f t="shared" si="0"/>
        <v>3800</v>
      </c>
      <c r="E10" s="15">
        <f t="shared" si="0"/>
        <v>166400</v>
      </c>
    </row>
    <row r="11" spans="1:5" ht="30.75" customHeight="1">
      <c r="A11" s="6" t="s">
        <v>121</v>
      </c>
      <c r="B11" s="6" t="s">
        <v>103</v>
      </c>
      <c r="C11" s="3">
        <f t="shared" si="0"/>
        <v>162600</v>
      </c>
      <c r="D11" s="15">
        <f t="shared" si="0"/>
        <v>3800</v>
      </c>
      <c r="E11" s="15">
        <f t="shared" si="0"/>
        <v>166400</v>
      </c>
    </row>
    <row r="12" spans="1:5" ht="27.75" customHeight="1">
      <c r="A12" s="7" t="s">
        <v>122</v>
      </c>
      <c r="B12" s="91" t="s">
        <v>123</v>
      </c>
      <c r="C12" s="3">
        <v>162600</v>
      </c>
      <c r="D12" s="15">
        <v>3800</v>
      </c>
      <c r="E12" s="15">
        <f>C12+D12</f>
        <v>166400</v>
      </c>
    </row>
    <row r="13" spans="1:5" ht="25.5" customHeight="1">
      <c r="A13" s="6"/>
      <c r="B13" s="94" t="s">
        <v>124</v>
      </c>
      <c r="C13" s="15">
        <f>C10</f>
        <v>162600</v>
      </c>
      <c r="D13" s="15">
        <f>D10</f>
        <v>3800</v>
      </c>
      <c r="E13" s="15">
        <f>E10</f>
        <v>166400</v>
      </c>
    </row>
    <row r="14" spans="1:3" ht="34.5" customHeight="1">
      <c r="A14" s="4"/>
      <c r="B14" s="4"/>
      <c r="C14" s="4"/>
    </row>
    <row r="15" spans="1:5" ht="14.25">
      <c r="A15" s="4"/>
      <c r="B15" s="111" t="s">
        <v>127</v>
      </c>
      <c r="C15" s="111"/>
      <c r="D15" s="111"/>
      <c r="E15" s="111"/>
    </row>
    <row r="16" spans="1:3" ht="28.5" customHeight="1">
      <c r="A16" s="4"/>
      <c r="B16" s="80" t="s">
        <v>125</v>
      </c>
      <c r="C16" s="80"/>
    </row>
  </sheetData>
  <mergeCells count="6">
    <mergeCell ref="A5:C5"/>
    <mergeCell ref="A6:C6"/>
    <mergeCell ref="B15:E15"/>
    <mergeCell ref="B1:D1"/>
    <mergeCell ref="B2:D2"/>
    <mergeCell ref="B3:D3"/>
  </mergeCells>
  <printOptions/>
  <pageMargins left="0.56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2006-09-26T08:09:29Z</cp:lastPrinted>
  <dcterms:created xsi:type="dcterms:W3CDTF">2001-03-21T13:01:08Z</dcterms:created>
  <dcterms:modified xsi:type="dcterms:W3CDTF">2006-09-26T12:04:54Z</dcterms:modified>
  <cp:category/>
  <cp:version/>
  <cp:contentType/>
  <cp:contentStatus/>
</cp:coreProperties>
</file>