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11640" activeTab="0"/>
  </bookViews>
  <sheets>
    <sheet name="zał 1 do 361" sheetId="1" r:id="rId1"/>
    <sheet name="zał 2 do 361" sheetId="2" r:id="rId2"/>
  </sheets>
  <definedNames>
    <definedName name="_xlnm.Print_Area" localSheetId="1">'zał 2 do 361'!$A$1:$I$42</definedName>
  </definedNames>
  <calcPr fullCalcOnLoad="1"/>
</workbook>
</file>

<file path=xl/sharedStrings.xml><?xml version="1.0" encoding="utf-8"?>
<sst xmlns="http://schemas.openxmlformats.org/spreadsheetml/2006/main" count="91" uniqueCount="82">
  <si>
    <t>Budowa sieci kanalizacyjnej w gminie</t>
  </si>
  <si>
    <t>Lp</t>
  </si>
  <si>
    <t>Plan po zmianie</t>
  </si>
  <si>
    <t>N a z w a</t>
  </si>
  <si>
    <t>Przewodniczący Rady Gminy</t>
  </si>
  <si>
    <t>Dział</t>
  </si>
  <si>
    <t>Rozdział</t>
  </si>
  <si>
    <t>§</t>
  </si>
  <si>
    <t>Nazwa</t>
  </si>
  <si>
    <t>Wydatki inwestycyjne jednostek budżetowych</t>
  </si>
  <si>
    <t>Plan przed zmianą</t>
  </si>
  <si>
    <t>010</t>
  </si>
  <si>
    <t>01010</t>
  </si>
  <si>
    <t>Ogółem</t>
  </si>
  <si>
    <t>Transport i łączność</t>
  </si>
  <si>
    <t>Drogi publiczne gminne</t>
  </si>
  <si>
    <t>6050</t>
  </si>
  <si>
    <t>400</t>
  </si>
  <si>
    <t>4002</t>
  </si>
  <si>
    <t>6060</t>
  </si>
  <si>
    <t>Zakup pompy głębinowej i pompy do zestawu pomp tłocznych</t>
  </si>
  <si>
    <t>Zakup budynku ośrodka zdrowia w Jaktorowie</t>
  </si>
  <si>
    <t>Wykonanie robót elewacyjnych budynku Szkoły Podstawowej w Jaktorowie</t>
  </si>
  <si>
    <t>Nadbudowa budynku Szkoły Podstawowej w Międzyborowie</t>
  </si>
  <si>
    <t>Zakup kserokopiarki dla GOPS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</si>
  <si>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</si>
  <si>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</si>
  <si>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</si>
  <si>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</si>
  <si>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</si>
  <si>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</si>
  <si>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</si>
  <si>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</si>
  <si>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</si>
  <si>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</si>
  <si>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</si>
  <si>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</si>
  <si>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</si>
  <si>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</si>
  <si>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</si>
  <si>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Zakup zestawów komputerowych dla Urzędu Gminy Jaktorów, zakup przyczepy samochodowej</t>
  </si>
  <si>
    <t>Opracowanie dokumentacji na budowę hali sportowej przy Zespole Szkół Publicznych w Międzyborowie</t>
  </si>
  <si>
    <t>Opracowanie dokumentacji na budowę budynku Gimnazjum w Jaktorowie</t>
  </si>
  <si>
    <t>Rozliczenie budowy hali sportowej przy Szkole Podstawowej w Jaktorowie</t>
  </si>
  <si>
    <t>90003</t>
  </si>
  <si>
    <t>Budowa sieci wodociągowej w Gminie (Budy Zosine, Budy Stare, Budy Grzybek)</t>
  </si>
  <si>
    <t>Zmniejszenie</t>
  </si>
  <si>
    <t xml:space="preserve">                               Rady Gminy Jaktorów</t>
  </si>
  <si>
    <t>Zestawienie zmian w planie wydatków budżetowych  na rok 2006</t>
  </si>
  <si>
    <t>Wydatki:</t>
  </si>
  <si>
    <t>Zmniejsze-
nie</t>
  </si>
  <si>
    <t>Zwiększe-
nie</t>
  </si>
  <si>
    <t>Wydatki na zakup i objęcie akcji, wniesienie wkładów do spółek prawa handlowego oraz na fundusz statutowy banków państwowych i innych instytucji finansowych</t>
  </si>
  <si>
    <t>Ogółem zmiany</t>
  </si>
  <si>
    <t>6010</t>
  </si>
  <si>
    <t>Zakup rusztowania aluminiowego dla Urządu Gminy</t>
  </si>
  <si>
    <t>Drogi publiczne wojewódzkie</t>
  </si>
  <si>
    <t xml:space="preserve">                                                                 Mirosław Byczak</t>
  </si>
  <si>
    <t>Zakup działki Nr 338/1, 338/2, 338/3 we wsi Kolonia Jaktorów</t>
  </si>
  <si>
    <t>Wykonanie chodników w ul. Warszawskiej, na odcinku od ul. Ogrodowej do ul. Powstańców w Jaktorowie i w ul. Kościuszki, na odcinku od ul. Ogrodowej do ul. Maklakiewicz w Międzyborowie - stosownie do zawartych w dniu 30.05.2006 r. umów z Województwem Mazowieckim-Mazowieckim Zarządem Dróg Wojewódzkich z siedzibą w Warszawie</t>
  </si>
  <si>
    <t>Drogi publiczne powiatowe</t>
  </si>
  <si>
    <t>Zakup usług remontowych</t>
  </si>
  <si>
    <t>w tym środki z emisji obligacji</t>
  </si>
  <si>
    <t xml:space="preserve">Projekt   przedszkola wraz z salą wielofunkcyjną i rozbudową szatni przy Szkole Podstawowej w Jaktorowie </t>
  </si>
  <si>
    <t xml:space="preserve">Budowa  przedszkola wraz z salą wielofunkcyjną i rozbudową szatni przy Szkole Podstawowej w Jaktorowie </t>
  </si>
  <si>
    <t>Zakup urządzeń do wycinania gałęzi (kosa, rębak)</t>
  </si>
  <si>
    <t xml:space="preserve">Projekt na budowę chodnika w Międzyborowie i Sadych Budach w ul. Kościuszki (od ul. Maklakiewicza do ul. Ogrodowej), </t>
  </si>
  <si>
    <t>Prace geodezyjno-projektowe: a) drogi gminnej ul. Armii Krajowej od trasy 719 - ul. Kościuszki, ul. Kopernika do wiaduktu CMK w Bieganowie (cmentarz) z odejściem w ul. Staszica do ul. Okrężnej, b) drogi gminnej ul. Parkowa od drogi powiatowej nr 133 -ul. Pomorska, ul. Jagiełły do trasy nr 719 (ul. Warszawska)</t>
  </si>
  <si>
    <t>Oświata i wychowanie</t>
  </si>
  <si>
    <t>Szkoły podstawowe</t>
  </si>
  <si>
    <t>Zakup materiałów i wyposażenia</t>
  </si>
  <si>
    <t>Zakup usług pozostałych</t>
  </si>
  <si>
    <t xml:space="preserve">Wydatki na pomoc finansową udzielaną między jst na dofinansowanie własnych zadań inwestycyjnych i zakupów inwestycyjnych </t>
  </si>
  <si>
    <t>Przewodniczący Rady Gminy
 Mirosław Byczak</t>
  </si>
  <si>
    <r>
      <t xml:space="preserve">
Uzasadnienie:</t>
    </r>
    <r>
      <rPr>
        <sz val="11"/>
        <rFont val="Arial CE"/>
        <family val="2"/>
      </rPr>
      <t xml:space="preserve">
</t>
    </r>
    <r>
      <rPr>
        <u val="single"/>
        <sz val="11"/>
        <rFont val="Arial CE"/>
        <family val="0"/>
      </rPr>
      <t>W dziale 600 - Transport</t>
    </r>
    <r>
      <rPr>
        <sz val="11"/>
        <rFont val="Arial CE"/>
        <family val="2"/>
      </rPr>
      <t xml:space="preserve">  wprowadza się zmiany w sposób następujący: 
1) przenosi się kwotę 25.400,-zł na koszty opracowania dokumentacji projektowej na wykonanie chodników w ul. Warszawskiej, na odcinku od ul. Ogrodowej do ul. Powstańców w Jaktorowie i w ul. Kościuszki, na odcinku od ul. Ogrodowej do ul. Maklakiewicza w Międzyborowie - stosownie do zawartych w dniu 30.05.2006 r. umów z </t>
    </r>
    <r>
      <rPr>
        <sz val="11"/>
        <rFont val="Arial CE"/>
        <family val="0"/>
      </rPr>
      <t xml:space="preserve">Województwem Mazowieckim - Mazowieckim Zarządem Dróg Wojewódzkich z siedzibą w  Warszawie . 
2) przenosi się kwotę 10.000,-zł na dofinansowanie przebudowy drogi powiatowej w Henryszewie
3) wprowadza się zmianę w określeniu numeru paragrafu klasyfikacji budżetowej celem określenia  udziału środków własnych w kwocie 870.494,39zł  w  realizacji zadania: "Przebudowa  2,6km drogi o znaczeniu regiolnalnym  w  Budach  Michałowskich w gminie Jaktorów" w związku z dofinansowaniem realizacji zadania ze środków  Europejskiego Funduszu Rozwoju Regionalnego. 
    </t>
    </r>
    <r>
      <rPr>
        <u val="single"/>
        <sz val="11"/>
        <rFont val="Arial CE"/>
        <family val="0"/>
      </rPr>
      <t>W dziale 801 - Oświata i wychowanie</t>
    </r>
    <r>
      <rPr>
        <sz val="11"/>
        <rFont val="Arial CE"/>
        <family val="0"/>
      </rPr>
      <t xml:space="preserve"> zmniejsza się wydatki inwestycyjne na termoizolację budynku Szkoły Podstawowej w Jaktorowie o kwotę 56.000,-zł,  a zwiększa się wydatki rzeczowe 
ZSP w Jaktorowie o 30.000,-zł oraz wydatki na leszowanie dróg w Gminie o 26.000,-zł. </t>
    </r>
    <r>
      <rPr>
        <sz val="11"/>
        <rFont val="Arial CE"/>
        <family val="2"/>
      </rPr>
      <t xml:space="preserve">
 </t>
    </r>
  </si>
  <si>
    <t xml:space="preserve">Przebudowa 2,6km drogi o znaczeniu regionalnym w  Budach Michałowskich w gminie Jaktorów  </t>
  </si>
  <si>
    <t>Przebudowa 2,6km drogi o znaczeniu regionalnym w  Budach Michałowskich  w gminie Jaktorów</t>
  </si>
  <si>
    <t xml:space="preserve">                                          Zał. Nr 1 do uchwały Nr L/361/2006</t>
  </si>
  <si>
    <t xml:space="preserve">                               z dnia  28 sierpnia 2006r</t>
  </si>
  <si>
    <t>Zał. Nr 2 do uchwały Nr L/361/2006</t>
  </si>
  <si>
    <t>Rady Gminy Jaktorów z dnia 28 sierpnia 2006r.</t>
  </si>
  <si>
    <t xml:space="preserve">wynikających z przeniesienia wydatków   między działami, rozdziałami i paragrafami w obrębie rozdziału   klasyfikacji budżetowej.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</si>
</sst>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9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5.875" style="1" customWidth="1"/>
    <col min="2" max="2" width="9.25390625" style="1" customWidth="1"/>
    <col min="3" max="3" width="6.75390625" style="1" customWidth="1"/>
    <col min="4" max="4" width="43.875" style="1" customWidth="1"/>
    <col min="5" max="5" width="13.75390625" style="1" customWidth="1"/>
    <col min="6" max="6" width="13.375" style="1" customWidth="1"/>
    <col min="7" max="16384" width="9.125" style="1" customWidth="1"/>
  </cols>
  <sheetData>
    <row r="1" spans="3:6" ht="14.25">
      <c r="C1" s="52" t="s">
        <v>77</v>
      </c>
      <c r="D1" s="52"/>
      <c r="E1" s="52"/>
      <c r="F1" s="52"/>
    </row>
    <row r="2" spans="4:6" ht="14.25">
      <c r="D2" s="52" t="s">
        <v>47</v>
      </c>
      <c r="E2" s="52"/>
      <c r="F2" s="52"/>
    </row>
    <row r="3" spans="4:6" ht="14.25">
      <c r="D3" s="52" t="s">
        <v>78</v>
      </c>
      <c r="E3" s="52"/>
      <c r="F3" s="52"/>
    </row>
    <row r="5" spans="1:6" ht="18.75" customHeight="1">
      <c r="A5" s="52" t="s">
        <v>48</v>
      </c>
      <c r="B5" s="52"/>
      <c r="C5" s="52"/>
      <c r="D5" s="52"/>
      <c r="E5" s="52"/>
      <c r="F5" s="52"/>
    </row>
    <row r="6" spans="1:6" ht="30.75" customHeight="1">
      <c r="A6" s="53" t="s">
        <v>81</v>
      </c>
      <c r="B6" s="53"/>
      <c r="C6" s="53"/>
      <c r="D6" s="53"/>
      <c r="E6" s="53"/>
      <c r="F6" s="53"/>
    </row>
    <row r="7" spans="1:2" ht="16.5" customHeight="1">
      <c r="A7" s="54" t="s">
        <v>49</v>
      </c>
      <c r="B7" s="54"/>
    </row>
    <row r="8" spans="1:6" s="44" customFormat="1" ht="25.5" customHeight="1">
      <c r="A8" s="41" t="s">
        <v>5</v>
      </c>
      <c r="B8" s="41" t="s">
        <v>6</v>
      </c>
      <c r="C8" s="42" t="s">
        <v>7</v>
      </c>
      <c r="D8" s="42" t="s">
        <v>3</v>
      </c>
      <c r="E8" s="43" t="s">
        <v>50</v>
      </c>
      <c r="F8" s="43" t="s">
        <v>51</v>
      </c>
    </row>
    <row r="9" spans="1:6" s="20" customFormat="1" ht="24" customHeight="1">
      <c r="A9" s="11">
        <v>600</v>
      </c>
      <c r="B9" s="11"/>
      <c r="C9" s="11"/>
      <c r="D9" s="19" t="s">
        <v>14</v>
      </c>
      <c r="E9" s="47">
        <f>E10+E14</f>
        <v>905894.39</v>
      </c>
      <c r="F9" s="47">
        <f>F10+F12+F14</f>
        <v>931894.39</v>
      </c>
    </row>
    <row r="10" spans="1:6" s="8" customFormat="1" ht="21" customHeight="1">
      <c r="A10" s="7"/>
      <c r="B10" s="7">
        <v>60013</v>
      </c>
      <c r="C10" s="7"/>
      <c r="D10" s="17" t="s">
        <v>56</v>
      </c>
      <c r="E10" s="47">
        <f>E11</f>
        <v>0</v>
      </c>
      <c r="F10" s="47">
        <f>F11</f>
        <v>25400</v>
      </c>
    </row>
    <row r="11" spans="1:6" s="8" customFormat="1" ht="18" customHeight="1">
      <c r="A11" s="7"/>
      <c r="B11" s="7"/>
      <c r="C11" s="7">
        <v>6050</v>
      </c>
      <c r="D11" s="17" t="s">
        <v>9</v>
      </c>
      <c r="E11" s="10"/>
      <c r="F11" s="47">
        <v>25400</v>
      </c>
    </row>
    <row r="12" spans="1:6" s="8" customFormat="1" ht="20.25" customHeight="1">
      <c r="A12" s="7"/>
      <c r="B12" s="7">
        <v>60014</v>
      </c>
      <c r="C12" s="7"/>
      <c r="D12" s="17" t="s">
        <v>60</v>
      </c>
      <c r="E12" s="10"/>
      <c r="F12" s="47">
        <f>F13</f>
        <v>10000</v>
      </c>
    </row>
    <row r="13" spans="1:6" s="8" customFormat="1" ht="42.75" customHeight="1">
      <c r="A13" s="7"/>
      <c r="B13" s="7"/>
      <c r="C13" s="18">
        <v>6300</v>
      </c>
      <c r="D13" s="49" t="s">
        <v>72</v>
      </c>
      <c r="E13" s="10"/>
      <c r="F13" s="47">
        <v>10000</v>
      </c>
    </row>
    <row r="14" spans="1:6" s="8" customFormat="1" ht="18.75" customHeight="1">
      <c r="A14" s="7"/>
      <c r="B14" s="7">
        <v>60016</v>
      </c>
      <c r="C14" s="7"/>
      <c r="D14" s="17" t="s">
        <v>15</v>
      </c>
      <c r="E14" s="47">
        <f>E16+E17</f>
        <v>905894.39</v>
      </c>
      <c r="F14" s="47">
        <f>F15+F18</f>
        <v>896494.39</v>
      </c>
    </row>
    <row r="15" spans="1:6" s="8" customFormat="1" ht="18.75" customHeight="1">
      <c r="A15" s="7"/>
      <c r="B15" s="7"/>
      <c r="C15" s="7">
        <v>4270</v>
      </c>
      <c r="D15" s="17" t="s">
        <v>61</v>
      </c>
      <c r="E15" s="47"/>
      <c r="F15" s="47">
        <v>26000</v>
      </c>
    </row>
    <row r="16" spans="1:6" s="8" customFormat="1" ht="18.75" customHeight="1">
      <c r="A16" s="7"/>
      <c r="B16" s="7"/>
      <c r="C16" s="7">
        <v>4300</v>
      </c>
      <c r="D16" s="17" t="s">
        <v>71</v>
      </c>
      <c r="E16" s="47">
        <v>1400</v>
      </c>
      <c r="F16" s="47"/>
    </row>
    <row r="17" spans="1:6" s="8" customFormat="1" ht="18" customHeight="1">
      <c r="A17" s="7"/>
      <c r="B17" s="7"/>
      <c r="C17" s="7">
        <v>6050</v>
      </c>
      <c r="D17" s="17" t="s">
        <v>9</v>
      </c>
      <c r="E17" s="47">
        <v>904494.39</v>
      </c>
      <c r="F17" s="10"/>
    </row>
    <row r="18" spans="1:6" s="8" customFormat="1" ht="18" customHeight="1">
      <c r="A18" s="7"/>
      <c r="B18" s="7"/>
      <c r="C18" s="7">
        <v>6059</v>
      </c>
      <c r="D18" s="17" t="s">
        <v>9</v>
      </c>
      <c r="E18" s="47"/>
      <c r="F18" s="47">
        <v>870494.39</v>
      </c>
    </row>
    <row r="19" spans="1:6" s="20" customFormat="1" ht="20.25" customHeight="1">
      <c r="A19" s="11">
        <v>801</v>
      </c>
      <c r="B19" s="11"/>
      <c r="C19" s="11"/>
      <c r="D19" s="19" t="s">
        <v>68</v>
      </c>
      <c r="E19" s="47">
        <f>E20</f>
        <v>56000</v>
      </c>
      <c r="F19" s="47">
        <f>F20</f>
        <v>30000</v>
      </c>
    </row>
    <row r="20" spans="1:6" s="8" customFormat="1" ht="18" customHeight="1">
      <c r="A20" s="7"/>
      <c r="B20" s="7">
        <v>80101</v>
      </c>
      <c r="C20" s="7"/>
      <c r="D20" s="17" t="s">
        <v>69</v>
      </c>
      <c r="E20" s="47">
        <f>E21+E22+E23</f>
        <v>56000</v>
      </c>
      <c r="F20" s="47">
        <f>F21+F22</f>
        <v>30000</v>
      </c>
    </row>
    <row r="21" spans="1:6" s="8" customFormat="1" ht="18" customHeight="1">
      <c r="A21" s="7"/>
      <c r="B21" s="7"/>
      <c r="C21" s="7">
        <v>4210</v>
      </c>
      <c r="D21" s="17" t="s">
        <v>70</v>
      </c>
      <c r="E21" s="47"/>
      <c r="F21" s="47">
        <v>15000</v>
      </c>
    </row>
    <row r="22" spans="1:6" s="8" customFormat="1" ht="18" customHeight="1">
      <c r="A22" s="7"/>
      <c r="B22" s="7"/>
      <c r="C22" s="7">
        <v>4300</v>
      </c>
      <c r="D22" s="17" t="s">
        <v>71</v>
      </c>
      <c r="E22" s="47"/>
      <c r="F22" s="47">
        <v>15000</v>
      </c>
    </row>
    <row r="23" spans="1:6" s="8" customFormat="1" ht="18" customHeight="1">
      <c r="A23" s="7"/>
      <c r="B23" s="7"/>
      <c r="C23" s="7">
        <v>6050</v>
      </c>
      <c r="D23" s="17" t="s">
        <v>9</v>
      </c>
      <c r="E23" s="47">
        <v>56000</v>
      </c>
      <c r="F23" s="47"/>
    </row>
    <row r="24" spans="1:6" ht="21" customHeight="1">
      <c r="A24" s="2"/>
      <c r="B24" s="2"/>
      <c r="C24" s="45"/>
      <c r="D24" s="46" t="s">
        <v>53</v>
      </c>
      <c r="E24" s="48">
        <f>E9+E19</f>
        <v>961894.39</v>
      </c>
      <c r="F24" s="48">
        <f>F9+F19</f>
        <v>961894.39</v>
      </c>
    </row>
    <row r="25" spans="1:6" ht="230.25" customHeight="1">
      <c r="A25" s="55" t="s">
        <v>74</v>
      </c>
      <c r="B25" s="55"/>
      <c r="C25" s="55"/>
      <c r="D25" s="55"/>
      <c r="E25" s="55"/>
      <c r="F25" s="55"/>
    </row>
    <row r="27" spans="4:6" ht="14.25">
      <c r="D27" s="51" t="s">
        <v>4</v>
      </c>
      <c r="E27" s="51"/>
      <c r="F27" s="51"/>
    </row>
    <row r="29" spans="4:6" ht="14.25">
      <c r="D29" s="52" t="s">
        <v>57</v>
      </c>
      <c r="E29" s="52"/>
      <c r="F29" s="52"/>
    </row>
  </sheetData>
  <mergeCells count="9">
    <mergeCell ref="C1:F1"/>
    <mergeCell ref="D2:F2"/>
    <mergeCell ref="D3:F3"/>
    <mergeCell ref="A5:F5"/>
    <mergeCell ref="D27:F27"/>
    <mergeCell ref="D29:F29"/>
    <mergeCell ref="A6:F6"/>
    <mergeCell ref="A7:B7"/>
    <mergeCell ref="A25:F25"/>
  </mergeCells>
  <printOptions/>
  <pageMargins left="0.56" right="0.35" top="0.4" bottom="0.51" header="0.31" footer="0.26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8" sqref="G8"/>
    </sheetView>
  </sheetViews>
  <sheetFormatPr defaultColWidth="9.00390625" defaultRowHeight="12.75"/>
  <cols>
    <col min="1" max="1" width="4.25390625" style="1" customWidth="1"/>
    <col min="2" max="2" width="5.75390625" style="1" bestFit="1" customWidth="1"/>
    <col min="3" max="3" width="9.125" style="1" customWidth="1"/>
    <col min="4" max="4" width="8.375" style="1" customWidth="1"/>
    <col min="5" max="5" width="53.00390625" style="1" customWidth="1"/>
    <col min="6" max="6" width="16.625" style="1" customWidth="1"/>
    <col min="7" max="7" width="13.875" style="1" customWidth="1"/>
    <col min="8" max="8" width="13.25390625" style="1" customWidth="1"/>
    <col min="9" max="9" width="14.875" style="1" customWidth="1"/>
    <col min="10" max="16384" width="9.125" style="1" customWidth="1"/>
  </cols>
  <sheetData>
    <row r="1" spans="6:9" ht="12" customHeight="1">
      <c r="F1" s="52" t="s">
        <v>79</v>
      </c>
      <c r="G1" s="52"/>
      <c r="H1" s="52"/>
      <c r="I1" s="52"/>
    </row>
    <row r="2" spans="6:9" ht="12" customHeight="1">
      <c r="F2" s="52" t="s">
        <v>80</v>
      </c>
      <c r="G2" s="52"/>
      <c r="H2" s="52"/>
      <c r="I2" s="52"/>
    </row>
    <row r="3" spans="3:9" ht="13.5" customHeight="1">
      <c r="C3" s="62" t="s">
        <v>27</v>
      </c>
      <c r="D3" s="62"/>
      <c r="E3" s="62"/>
      <c r="F3" s="62"/>
      <c r="G3" s="62"/>
      <c r="H3" s="28"/>
      <c r="I3" s="27"/>
    </row>
    <row r="4" spans="1:9" s="29" customFormat="1" ht="14.25" customHeight="1">
      <c r="A4" s="56" t="s">
        <v>1</v>
      </c>
      <c r="B4" s="56" t="s">
        <v>5</v>
      </c>
      <c r="C4" s="56" t="s">
        <v>6</v>
      </c>
      <c r="D4" s="56" t="s">
        <v>29</v>
      </c>
      <c r="E4" s="56" t="s">
        <v>8</v>
      </c>
      <c r="F4" s="60" t="s">
        <v>10</v>
      </c>
      <c r="G4" s="58" t="s">
        <v>28</v>
      </c>
      <c r="H4" s="58" t="s">
        <v>46</v>
      </c>
      <c r="I4" s="58" t="s">
        <v>2</v>
      </c>
    </row>
    <row r="5" spans="1:9" s="29" customFormat="1" ht="12.75" customHeight="1">
      <c r="A5" s="57"/>
      <c r="B5" s="57"/>
      <c r="C5" s="57"/>
      <c r="D5" s="57"/>
      <c r="E5" s="57"/>
      <c r="F5" s="61"/>
      <c r="G5" s="59"/>
      <c r="H5" s="59"/>
      <c r="I5" s="59"/>
    </row>
    <row r="6" spans="1:9" s="12" customFormat="1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s="12" customFormat="1" ht="26.25" customHeight="1">
      <c r="A7" s="3">
        <v>1</v>
      </c>
      <c r="B7" s="16" t="s">
        <v>11</v>
      </c>
      <c r="C7" s="16" t="s">
        <v>12</v>
      </c>
      <c r="D7" s="3">
        <v>6050</v>
      </c>
      <c r="E7" s="14" t="s">
        <v>45</v>
      </c>
      <c r="F7" s="50">
        <v>70000</v>
      </c>
      <c r="G7" s="50"/>
      <c r="H7" s="50"/>
      <c r="I7" s="50">
        <f>F7</f>
        <v>70000</v>
      </c>
    </row>
    <row r="8" spans="1:9" s="20" customFormat="1" ht="18" customHeight="1">
      <c r="A8" s="11"/>
      <c r="B8" s="11"/>
      <c r="C8" s="11"/>
      <c r="D8" s="11"/>
      <c r="E8" s="11" t="s">
        <v>30</v>
      </c>
      <c r="F8" s="50">
        <f>SUM(F7)</f>
        <v>70000</v>
      </c>
      <c r="G8" s="50">
        <f>SUM(G7)</f>
        <v>0</v>
      </c>
      <c r="H8" s="50"/>
      <c r="I8" s="50">
        <f>SUM(I7)</f>
        <v>70000</v>
      </c>
    </row>
    <row r="9" spans="1:9" ht="26.25" customHeight="1">
      <c r="A9" s="4">
        <v>2</v>
      </c>
      <c r="B9" s="21" t="s">
        <v>17</v>
      </c>
      <c r="C9" s="21" t="s">
        <v>18</v>
      </c>
      <c r="D9" s="21" t="s">
        <v>19</v>
      </c>
      <c r="E9" s="14" t="s">
        <v>20</v>
      </c>
      <c r="F9" s="50">
        <v>22000</v>
      </c>
      <c r="G9" s="50"/>
      <c r="H9" s="50"/>
      <c r="I9" s="50">
        <f>F9</f>
        <v>22000</v>
      </c>
    </row>
    <row r="10" spans="1:9" s="13" customFormat="1" ht="25.5" customHeight="1">
      <c r="A10" s="6"/>
      <c r="B10" s="30"/>
      <c r="C10" s="6"/>
      <c r="D10" s="6"/>
      <c r="E10" s="31" t="s">
        <v>31</v>
      </c>
      <c r="F10" s="50">
        <f>SUM(F9:F9)</f>
        <v>22000</v>
      </c>
      <c r="G10" s="50"/>
      <c r="H10" s="50"/>
      <c r="I10" s="50">
        <f>SUM(I9)</f>
        <v>22000</v>
      </c>
    </row>
    <row r="11" spans="1:9" s="5" customFormat="1" ht="99.75" customHeight="1">
      <c r="A11" s="18">
        <v>3</v>
      </c>
      <c r="B11" s="34">
        <v>600</v>
      </c>
      <c r="C11" s="18">
        <v>60013</v>
      </c>
      <c r="D11" s="18">
        <v>6050</v>
      </c>
      <c r="E11" s="35" t="s">
        <v>59</v>
      </c>
      <c r="F11" s="50">
        <v>550000</v>
      </c>
      <c r="G11" s="50"/>
      <c r="H11" s="50"/>
      <c r="I11" s="50">
        <f>F11+G11</f>
        <v>550000</v>
      </c>
    </row>
    <row r="12" spans="1:9" ht="42" customHeight="1">
      <c r="A12" s="4">
        <v>4</v>
      </c>
      <c r="B12" s="22">
        <v>600</v>
      </c>
      <c r="C12" s="4">
        <v>60013</v>
      </c>
      <c r="D12" s="4">
        <v>6050</v>
      </c>
      <c r="E12" s="14" t="s">
        <v>66</v>
      </c>
      <c r="F12" s="50">
        <v>34000</v>
      </c>
      <c r="G12" s="50"/>
      <c r="H12" s="50">
        <v>8600</v>
      </c>
      <c r="I12" s="50">
        <f>F12-H12</f>
        <v>25400</v>
      </c>
    </row>
    <row r="13" spans="1:9" ht="27.75" customHeight="1">
      <c r="A13" s="18">
        <v>5</v>
      </c>
      <c r="B13" s="22">
        <v>600</v>
      </c>
      <c r="C13" s="4">
        <v>60016</v>
      </c>
      <c r="D13" s="4">
        <v>6050</v>
      </c>
      <c r="E13" s="23" t="s">
        <v>75</v>
      </c>
      <c r="F13" s="50">
        <v>917000</v>
      </c>
      <c r="G13" s="50"/>
      <c r="H13" s="50">
        <v>870494.39</v>
      </c>
      <c r="I13" s="50">
        <f>F13-H13</f>
        <v>46505.609999999986</v>
      </c>
    </row>
    <row r="14" spans="1:9" ht="27.75" customHeight="1">
      <c r="A14" s="18"/>
      <c r="B14" s="22">
        <v>600</v>
      </c>
      <c r="C14" s="4"/>
      <c r="D14" s="4">
        <v>6059</v>
      </c>
      <c r="E14" s="23" t="s">
        <v>76</v>
      </c>
      <c r="F14" s="50"/>
      <c r="G14" s="50">
        <v>870494.39</v>
      </c>
      <c r="H14" s="50"/>
      <c r="I14" s="50">
        <f>F14+G14</f>
        <v>870494.39</v>
      </c>
    </row>
    <row r="15" spans="1:9" ht="27.75" customHeight="1">
      <c r="A15" s="4">
        <v>6</v>
      </c>
      <c r="B15" s="22">
        <v>600</v>
      </c>
      <c r="C15" s="4">
        <v>60016</v>
      </c>
      <c r="D15" s="4">
        <v>6050</v>
      </c>
      <c r="E15" s="23" t="s">
        <v>38</v>
      </c>
      <c r="F15" s="50">
        <v>7000</v>
      </c>
      <c r="G15" s="50"/>
      <c r="H15" s="50"/>
      <c r="I15" s="50">
        <f>F15+G15</f>
        <v>7000</v>
      </c>
    </row>
    <row r="16" spans="1:9" ht="40.5" customHeight="1">
      <c r="A16" s="18">
        <v>7</v>
      </c>
      <c r="B16" s="22">
        <v>600</v>
      </c>
      <c r="C16" s="4">
        <v>60016</v>
      </c>
      <c r="D16" s="4">
        <v>6050</v>
      </c>
      <c r="E16" s="14" t="s">
        <v>39</v>
      </c>
      <c r="F16" s="50">
        <v>15000</v>
      </c>
      <c r="G16" s="50"/>
      <c r="H16" s="50"/>
      <c r="I16" s="50">
        <f>F16+G16</f>
        <v>15000</v>
      </c>
    </row>
    <row r="17" spans="1:9" ht="84" customHeight="1">
      <c r="A17" s="4">
        <v>8</v>
      </c>
      <c r="B17" s="22">
        <v>600</v>
      </c>
      <c r="C17" s="4">
        <v>60016</v>
      </c>
      <c r="D17" s="4">
        <v>6050</v>
      </c>
      <c r="E17" s="14" t="s">
        <v>67</v>
      </c>
      <c r="F17" s="50">
        <v>90000</v>
      </c>
      <c r="G17" s="50"/>
      <c r="H17" s="50"/>
      <c r="I17" s="50">
        <f>F17+G17</f>
        <v>90000</v>
      </c>
    </row>
    <row r="18" spans="1:9" s="13" customFormat="1" ht="20.25" customHeight="1">
      <c r="A18" s="6"/>
      <c r="B18" s="30"/>
      <c r="C18" s="6"/>
      <c r="D18" s="6"/>
      <c r="E18" s="31" t="s">
        <v>32</v>
      </c>
      <c r="F18" s="50">
        <f>SUM(F11:F17)</f>
        <v>1613000</v>
      </c>
      <c r="G18" s="50">
        <f>G14</f>
        <v>870494.39</v>
      </c>
      <c r="H18" s="50">
        <f>SUM(H12:H17)</f>
        <v>879094.39</v>
      </c>
      <c r="I18" s="50">
        <f>SUM(I11:I17)</f>
        <v>1604400</v>
      </c>
    </row>
    <row r="19" spans="1:9" ht="24" customHeight="1">
      <c r="A19" s="4">
        <v>9</v>
      </c>
      <c r="B19" s="22">
        <v>700</v>
      </c>
      <c r="C19" s="4">
        <v>70005</v>
      </c>
      <c r="D19" s="4">
        <v>6060</v>
      </c>
      <c r="E19" s="23" t="s">
        <v>58</v>
      </c>
      <c r="F19" s="50">
        <v>50000</v>
      </c>
      <c r="G19" s="50"/>
      <c r="H19" s="50"/>
      <c r="I19" s="50">
        <f>F19-H19</f>
        <v>50000</v>
      </c>
    </row>
    <row r="20" spans="1:9" ht="16.5" customHeight="1">
      <c r="A20" s="4">
        <v>10</v>
      </c>
      <c r="B20" s="22"/>
      <c r="C20" s="4">
        <v>70005</v>
      </c>
      <c r="D20" s="4">
        <v>6060</v>
      </c>
      <c r="E20" s="23" t="s">
        <v>21</v>
      </c>
      <c r="F20" s="50">
        <v>475000</v>
      </c>
      <c r="G20" s="50"/>
      <c r="H20" s="50"/>
      <c r="I20" s="50">
        <f>F20+G20</f>
        <v>475000</v>
      </c>
    </row>
    <row r="21" spans="1:9" s="9" customFormat="1" ht="20.25" customHeight="1">
      <c r="A21" s="15"/>
      <c r="B21" s="32"/>
      <c r="C21" s="15"/>
      <c r="D21" s="15"/>
      <c r="E21" s="33" t="s">
        <v>33</v>
      </c>
      <c r="F21" s="50">
        <f>SUM(F19:F20)</f>
        <v>525000</v>
      </c>
      <c r="G21" s="50">
        <f>SUM(G19:G20)</f>
        <v>0</v>
      </c>
      <c r="H21" s="50">
        <f>SUM(H19:H20)</f>
        <v>0</v>
      </c>
      <c r="I21" s="50">
        <f>SUM(I19:I20)</f>
        <v>525000</v>
      </c>
    </row>
    <row r="22" spans="1:9" s="5" customFormat="1" ht="28.5" customHeight="1">
      <c r="A22" s="18">
        <v>11</v>
      </c>
      <c r="B22" s="34">
        <v>750</v>
      </c>
      <c r="C22" s="18">
        <v>75023</v>
      </c>
      <c r="D22" s="18">
        <v>6060</v>
      </c>
      <c r="E22" s="35" t="s">
        <v>40</v>
      </c>
      <c r="F22" s="50">
        <v>13600</v>
      </c>
      <c r="G22" s="50"/>
      <c r="H22" s="50"/>
      <c r="I22" s="50">
        <f>F22+G22</f>
        <v>13600</v>
      </c>
    </row>
    <row r="23" spans="1:9" s="5" customFormat="1" ht="17.25" customHeight="1">
      <c r="A23" s="18">
        <v>12</v>
      </c>
      <c r="B23" s="34"/>
      <c r="C23" s="18">
        <v>75023</v>
      </c>
      <c r="D23" s="18">
        <v>6060</v>
      </c>
      <c r="E23" s="35" t="s">
        <v>55</v>
      </c>
      <c r="F23" s="50">
        <v>12000</v>
      </c>
      <c r="G23" s="50"/>
      <c r="H23" s="50"/>
      <c r="I23" s="50">
        <f>F23+G23</f>
        <v>12000</v>
      </c>
    </row>
    <row r="24" spans="1:9" s="9" customFormat="1" ht="17.25" customHeight="1">
      <c r="A24" s="15"/>
      <c r="B24" s="32"/>
      <c r="C24" s="15"/>
      <c r="D24" s="15"/>
      <c r="E24" s="33" t="s">
        <v>34</v>
      </c>
      <c r="F24" s="50">
        <f>F22+F23</f>
        <v>25600</v>
      </c>
      <c r="G24" s="50">
        <f>SUM(G22:G23)</f>
        <v>0</v>
      </c>
      <c r="H24" s="50"/>
      <c r="I24" s="50">
        <f>I22+I23</f>
        <v>25600</v>
      </c>
    </row>
    <row r="25" spans="1:9" ht="27.75" customHeight="1">
      <c r="A25" s="4">
        <v>13</v>
      </c>
      <c r="B25" s="22">
        <v>801</v>
      </c>
      <c r="C25" s="4">
        <v>80101</v>
      </c>
      <c r="D25" s="4">
        <v>6050</v>
      </c>
      <c r="E25" s="24" t="s">
        <v>22</v>
      </c>
      <c r="F25" s="50">
        <v>380000</v>
      </c>
      <c r="G25" s="50"/>
      <c r="H25" s="50">
        <v>56000</v>
      </c>
      <c r="I25" s="50">
        <f>F25-H25</f>
        <v>324000</v>
      </c>
    </row>
    <row r="26" spans="1:9" ht="27" customHeight="1">
      <c r="A26" s="4">
        <v>14</v>
      </c>
      <c r="B26" s="22"/>
      <c r="C26" s="4">
        <v>80101</v>
      </c>
      <c r="D26" s="4">
        <v>6050</v>
      </c>
      <c r="E26" s="24" t="s">
        <v>23</v>
      </c>
      <c r="F26" s="50">
        <v>2644697</v>
      </c>
      <c r="G26" s="50"/>
      <c r="H26" s="50"/>
      <c r="I26" s="50">
        <v>2644697</v>
      </c>
    </row>
    <row r="27" spans="1:9" ht="15.75" customHeight="1">
      <c r="A27" s="4"/>
      <c r="B27" s="22"/>
      <c r="C27" s="4"/>
      <c r="D27" s="4"/>
      <c r="E27" s="24" t="s">
        <v>62</v>
      </c>
      <c r="F27" s="50">
        <v>2575000</v>
      </c>
      <c r="G27" s="50"/>
      <c r="H27" s="50"/>
      <c r="I27" s="50">
        <v>2575000</v>
      </c>
    </row>
    <row r="28" spans="1:9" ht="29.25" customHeight="1">
      <c r="A28" s="4">
        <v>15</v>
      </c>
      <c r="B28" s="22"/>
      <c r="C28" s="4">
        <v>80101</v>
      </c>
      <c r="D28" s="4">
        <v>6050</v>
      </c>
      <c r="E28" s="24" t="s">
        <v>41</v>
      </c>
      <c r="F28" s="50">
        <v>10309</v>
      </c>
      <c r="G28" s="50"/>
      <c r="H28" s="50"/>
      <c r="I28" s="50">
        <f>F28</f>
        <v>10309</v>
      </c>
    </row>
    <row r="29" spans="1:9" ht="29.25" customHeight="1">
      <c r="A29" s="4">
        <v>16</v>
      </c>
      <c r="B29" s="22"/>
      <c r="C29" s="4">
        <v>80101</v>
      </c>
      <c r="D29" s="4">
        <v>6050</v>
      </c>
      <c r="E29" s="24" t="s">
        <v>43</v>
      </c>
      <c r="F29" s="50">
        <v>16000</v>
      </c>
      <c r="G29" s="50"/>
      <c r="H29" s="50"/>
      <c r="I29" s="50">
        <f>F29</f>
        <v>16000</v>
      </c>
    </row>
    <row r="30" spans="1:9" ht="38.25" customHeight="1">
      <c r="A30" s="4"/>
      <c r="B30" s="22"/>
      <c r="C30" s="4">
        <v>80104</v>
      </c>
      <c r="D30" s="4">
        <v>6050</v>
      </c>
      <c r="E30" s="24" t="s">
        <v>63</v>
      </c>
      <c r="F30" s="50">
        <v>35000</v>
      </c>
      <c r="G30" s="50"/>
      <c r="H30" s="50"/>
      <c r="I30" s="50">
        <v>35000</v>
      </c>
    </row>
    <row r="31" spans="1:9" ht="40.5" customHeight="1">
      <c r="A31" s="4">
        <v>17</v>
      </c>
      <c r="B31" s="22"/>
      <c r="C31" s="4">
        <v>80104</v>
      </c>
      <c r="D31" s="4">
        <v>6050</v>
      </c>
      <c r="E31" s="24" t="s">
        <v>64</v>
      </c>
      <c r="F31" s="50">
        <v>365000</v>
      </c>
      <c r="G31" s="50"/>
      <c r="H31" s="50"/>
      <c r="I31" s="50">
        <f>F31-H31</f>
        <v>365000</v>
      </c>
    </row>
    <row r="32" spans="1:9" ht="15.75" customHeight="1">
      <c r="A32" s="4"/>
      <c r="B32" s="22"/>
      <c r="C32" s="4"/>
      <c r="D32" s="4"/>
      <c r="E32" s="24" t="s">
        <v>62</v>
      </c>
      <c r="F32" s="50">
        <v>345000</v>
      </c>
      <c r="G32" s="50"/>
      <c r="H32" s="50"/>
      <c r="I32" s="50">
        <v>345000</v>
      </c>
    </row>
    <row r="33" spans="1:9" ht="27.75" customHeight="1">
      <c r="A33" s="4">
        <v>18</v>
      </c>
      <c r="B33" s="22"/>
      <c r="C33" s="4">
        <v>80110</v>
      </c>
      <c r="D33" s="4">
        <v>6050</v>
      </c>
      <c r="E33" s="14" t="s">
        <v>42</v>
      </c>
      <c r="F33" s="50">
        <v>87000</v>
      </c>
      <c r="G33" s="50"/>
      <c r="H33" s="50"/>
      <c r="I33" s="50">
        <f>F33+G33</f>
        <v>87000</v>
      </c>
    </row>
    <row r="34" spans="1:9" s="13" customFormat="1" ht="16.5" customHeight="1">
      <c r="A34" s="6"/>
      <c r="B34" s="36"/>
      <c r="C34" s="6"/>
      <c r="D34" s="6"/>
      <c r="E34" s="31" t="s">
        <v>35</v>
      </c>
      <c r="F34" s="50">
        <f>F25+F26+F28+F29+F30+F31+F33</f>
        <v>3538006</v>
      </c>
      <c r="G34" s="50">
        <f>SUM(G25:G33)</f>
        <v>0</v>
      </c>
      <c r="H34" s="50">
        <f>SUM(H25:H33)</f>
        <v>56000</v>
      </c>
      <c r="I34" s="50">
        <f>I25+I26+I28+I29+I30+I31+I33</f>
        <v>3482006</v>
      </c>
    </row>
    <row r="35" spans="1:9" ht="17.25" customHeight="1">
      <c r="A35" s="4">
        <v>19</v>
      </c>
      <c r="B35" s="4">
        <v>852</v>
      </c>
      <c r="C35" s="4">
        <v>85219</v>
      </c>
      <c r="D35" s="4">
        <v>6060</v>
      </c>
      <c r="E35" s="26" t="s">
        <v>24</v>
      </c>
      <c r="F35" s="50">
        <v>10000</v>
      </c>
      <c r="G35" s="50"/>
      <c r="H35" s="50"/>
      <c r="I35" s="50">
        <f>F35</f>
        <v>10000</v>
      </c>
    </row>
    <row r="36" spans="1:9" s="13" customFormat="1" ht="17.25" customHeight="1">
      <c r="A36" s="6"/>
      <c r="B36" s="30"/>
      <c r="C36" s="6"/>
      <c r="D36" s="6"/>
      <c r="E36" s="37" t="s">
        <v>36</v>
      </c>
      <c r="F36" s="50">
        <v>10000</v>
      </c>
      <c r="G36" s="50"/>
      <c r="H36" s="50"/>
      <c r="I36" s="50">
        <f>SUM(I35)</f>
        <v>10000</v>
      </c>
    </row>
    <row r="37" spans="1:9" ht="18" customHeight="1">
      <c r="A37" s="4">
        <v>20</v>
      </c>
      <c r="B37" s="25" t="s">
        <v>25</v>
      </c>
      <c r="C37" s="21" t="s">
        <v>26</v>
      </c>
      <c r="D37" s="21" t="s">
        <v>16</v>
      </c>
      <c r="E37" s="14" t="s">
        <v>0</v>
      </c>
      <c r="F37" s="50">
        <v>993634</v>
      </c>
      <c r="G37" s="50"/>
      <c r="H37" s="50"/>
      <c r="I37" s="50">
        <f>F37+G37</f>
        <v>993634</v>
      </c>
    </row>
    <row r="38" spans="1:9" ht="30" customHeight="1">
      <c r="A38" s="4">
        <v>21</v>
      </c>
      <c r="B38" s="25"/>
      <c r="C38" s="21" t="s">
        <v>26</v>
      </c>
      <c r="D38" s="21" t="s">
        <v>54</v>
      </c>
      <c r="E38" s="14" t="s">
        <v>52</v>
      </c>
      <c r="F38" s="50">
        <v>1768000</v>
      </c>
      <c r="G38" s="50"/>
      <c r="H38" s="50"/>
      <c r="I38" s="50">
        <f>F38</f>
        <v>1768000</v>
      </c>
    </row>
    <row r="39" spans="1:9" ht="18" customHeight="1">
      <c r="A39" s="4">
        <v>22</v>
      </c>
      <c r="B39" s="25"/>
      <c r="C39" s="21" t="s">
        <v>44</v>
      </c>
      <c r="D39" s="21" t="s">
        <v>19</v>
      </c>
      <c r="E39" s="23" t="s">
        <v>65</v>
      </c>
      <c r="F39" s="50">
        <v>22400</v>
      </c>
      <c r="G39" s="50"/>
      <c r="H39" s="50"/>
      <c r="I39" s="50">
        <f>F39+G39</f>
        <v>22400</v>
      </c>
    </row>
    <row r="40" spans="1:9" s="13" customFormat="1" ht="26.25" customHeight="1">
      <c r="A40" s="6"/>
      <c r="B40" s="6"/>
      <c r="C40" s="6"/>
      <c r="D40" s="6"/>
      <c r="E40" s="37" t="s">
        <v>37</v>
      </c>
      <c r="F40" s="50">
        <f>F37+F38+F39</f>
        <v>2784034</v>
      </c>
      <c r="G40" s="50">
        <f>G37+G39</f>
        <v>0</v>
      </c>
      <c r="H40" s="50">
        <f>SUM(H37:H37)</f>
        <v>0</v>
      </c>
      <c r="I40" s="50">
        <f>I37+I38+I39</f>
        <v>2784034</v>
      </c>
    </row>
    <row r="41" spans="1:9" s="40" customFormat="1" ht="24.75" customHeight="1">
      <c r="A41" s="38"/>
      <c r="B41" s="38"/>
      <c r="C41" s="38"/>
      <c r="D41" s="38"/>
      <c r="E41" s="39" t="s">
        <v>13</v>
      </c>
      <c r="F41" s="50">
        <f>F8+F10+F18+F21+F24+F34+F36+F40</f>
        <v>8587640</v>
      </c>
      <c r="G41" s="50">
        <f>G8+G18+G21+G24+G34+G40</f>
        <v>870494.39</v>
      </c>
      <c r="H41" s="50">
        <f>H18+H21+H34</f>
        <v>935094.39</v>
      </c>
      <c r="I41" s="50">
        <f>I8+I10+I18+I21+I24+I34+I36+I40</f>
        <v>8523040</v>
      </c>
    </row>
    <row r="42" spans="7:9" ht="27" customHeight="1">
      <c r="G42" s="63" t="s">
        <v>73</v>
      </c>
      <c r="H42" s="52"/>
      <c r="I42" s="52"/>
    </row>
    <row r="43" spans="7:9" ht="26.25" customHeight="1">
      <c r="G43" s="52"/>
      <c r="H43" s="52"/>
      <c r="I43" s="52"/>
    </row>
  </sheetData>
  <mergeCells count="14">
    <mergeCell ref="F1:I1"/>
    <mergeCell ref="F2:I2"/>
    <mergeCell ref="C3:G3"/>
    <mergeCell ref="G42:I42"/>
    <mergeCell ref="G43:I43"/>
    <mergeCell ref="H4:H5"/>
    <mergeCell ref="F4:F5"/>
    <mergeCell ref="B4:B5"/>
    <mergeCell ref="A4:A5"/>
    <mergeCell ref="G4:G5"/>
    <mergeCell ref="I4:I5"/>
    <mergeCell ref="E4:E5"/>
    <mergeCell ref="D4:D5"/>
    <mergeCell ref="C4:C5"/>
  </mergeCells>
  <printOptions/>
  <pageMargins left="0.5118110236220472" right="0.1968503937007874" top="0.36" bottom="0.21" header="0.19" footer="0.17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2006-08-28T10:15:16Z</cp:lastPrinted>
  <dcterms:created xsi:type="dcterms:W3CDTF">2001-03-21T13:01:08Z</dcterms:created>
  <dcterms:modified xsi:type="dcterms:W3CDTF">2006-08-30T10:44:01Z</dcterms:modified>
  <cp:category/>
  <cp:version/>
  <cp:contentType/>
  <cp:contentStatus/>
</cp:coreProperties>
</file>