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1 do 358" sheetId="1" r:id="rId1"/>
    <sheet name="zał 2 do 358" sheetId="2" r:id="rId2"/>
    <sheet name="zał 3 do 358" sheetId="3" r:id="rId3"/>
  </sheets>
  <definedNames>
    <definedName name="_xlnm.Print_Area" localSheetId="2">'zał 3 do 358'!$A$1:$F$35</definedName>
  </definedNames>
  <calcPr fullCalcOnLoad="1"/>
</workbook>
</file>

<file path=xl/sharedStrings.xml><?xml version="1.0" encoding="utf-8"?>
<sst xmlns="http://schemas.openxmlformats.org/spreadsheetml/2006/main" count="123" uniqueCount="114">
  <si>
    <t>Budowa sieci kanalizacyjnej w gminie</t>
  </si>
  <si>
    <t>Lp</t>
  </si>
  <si>
    <t>Plan po zmianie</t>
  </si>
  <si>
    <t>N a z w a</t>
  </si>
  <si>
    <t>Przewodniczący Rady Gminy</t>
  </si>
  <si>
    <t>Dział</t>
  </si>
  <si>
    <t>Rozdział</t>
  </si>
  <si>
    <t>§</t>
  </si>
  <si>
    <t>Nazwa</t>
  </si>
  <si>
    <t>Wydatki inwestycyjne jednostek budżetowych</t>
  </si>
  <si>
    <t>Oświata i wychowanie</t>
  </si>
  <si>
    <t>Szkoły podstawowe</t>
  </si>
  <si>
    <t>Uzasadnienie:</t>
  </si>
  <si>
    <t>Mirosław Byczak</t>
  </si>
  <si>
    <t>Plan przed zmianą</t>
  </si>
  <si>
    <t>010</t>
  </si>
  <si>
    <t>01010</t>
  </si>
  <si>
    <t>Ogółem</t>
  </si>
  <si>
    <t>6050</t>
  </si>
  <si>
    <t>400</t>
  </si>
  <si>
    <t>4002</t>
  </si>
  <si>
    <t>6060</t>
  </si>
  <si>
    <t>Zakup pompy głębinowej i pompy do zestawu pomp tłocznych</t>
  </si>
  <si>
    <t>Przebudowa drogi gminnej Budy Stare, Budy Michałowskie na odcinku 2,65km</t>
  </si>
  <si>
    <t>Zakup budynku ośrodka zdrowia w Jaktorowie</t>
  </si>
  <si>
    <t>Nadbudowa budynku Szkoły Podstawowej w Międzyborowie</t>
  </si>
  <si>
    <t>Zakup kserokopiarki dla GOPS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</si>
  <si>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</si>
  <si>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</si>
  <si>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</si>
  <si>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</si>
  <si>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</si>
  <si>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</si>
  <si>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</si>
  <si>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</si>
  <si>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</si>
  <si>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</si>
  <si>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</si>
  <si>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</si>
  <si>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</si>
  <si>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chodnika w Międzyborowie i Sadych Budach w ul. Kościuszki (od ul. Maklakiewicza do ul. Ogrodowej), dokumentacja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</si>
  <si>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</si>
  <si>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</si>
  <si>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Zakup zestawów komputerowych dla Urzędu Gminy Jaktorów, zakup przyczepy samochodowej</t>
  </si>
  <si>
    <t>Opracowanie dokumentacji na budowę hali sportowej przy Zespole Szkół Publicznych w Międzyborowie</t>
  </si>
  <si>
    <t>Opracowanie dokumentacji na budowę budynku Gimnazjum w Jaktorowie</t>
  </si>
  <si>
    <t>Rozliczenie budowy hali sportowej przy Szkole Podstawowej w Jaktorowie</t>
  </si>
  <si>
    <t>90003</t>
  </si>
  <si>
    <t>Zakup urządzeń do wycinania gałęzi (kosy, rębak)</t>
  </si>
  <si>
    <t>Budowa sieci wodociągowej w Gminie (Budy Zosine, Budy Stare, Budy Grzybek)</t>
  </si>
  <si>
    <t>Zmniejszenie</t>
  </si>
  <si>
    <t>Zestawienie zmian w planie wydatków budżetowych  na rok 2006</t>
  </si>
  <si>
    <t>Wydatki na zakup i objęcie akcji, wniesienie wkładów do spółek prawa handlowego oraz na fundusz statutowy banków państwowych i innych instytucji finansowych</t>
  </si>
  <si>
    <t xml:space="preserve">                              Rady Gminy Jaktorów</t>
  </si>
  <si>
    <t>Kwota zmniejszenia</t>
  </si>
  <si>
    <t xml:space="preserve">                                                  Przewodniczący Rady Gminy</t>
  </si>
  <si>
    <t xml:space="preserve">                                                Mirosław Byczak</t>
  </si>
  <si>
    <t>Wydatki  -  zmniejszenie</t>
  </si>
  <si>
    <t>Razem zmniejszenie</t>
  </si>
  <si>
    <t>6010</t>
  </si>
  <si>
    <t>Prace geodezyjno-projektowe: a) drogi gminnej ul. Armii Krajowej od trasy 719 (ul. Kościuszki, ul. Kopernika do wiaduktu CMK w Bieganowie (cmentarz) z odejściem w ul. Staszica do ul. Okrężnej, b) drogi gminnej ul. Parkowa od drogi powiatowej nr 133 (ul. Pomorska, ul. Jagiełły do trasy nr 719 (ul. Warszawska)</t>
  </si>
  <si>
    <t xml:space="preserve">                                z dnia 24 lipca 2006r.</t>
  </si>
  <si>
    <t>Wykonanie chodników w ul. Warszawskiej, na odcinku od ul. Ogrodowej do ul. Powstańców w Jaktorowie i w ul. Kościuszki, na odcinku od ul. Ogrodowej do ul. Maklakiewicz w Międzyborowie - stosownie do zawartych w dniu 30.05.2006 r. umów z Województwem Mazowieckim-Mazowieckim Zarządem Dróg Wojewódzkich z siedzibą w Warszawie</t>
  </si>
  <si>
    <t>Zakup działki Nr 338/1, 338/2, 338/3 we wsi Kolonia Jaktorów</t>
  </si>
  <si>
    <t>w tym: środki z emisji obligacji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</si>
  <si>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</si>
  <si>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</si>
  <si>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 xml:space="preserve">                                                                                                  Rady Gminy Jaktorów z dnia 24 lipca 2006r</t>
  </si>
  <si>
    <t>Zakup rusztowania aluminiowego dla Urzędu Gminy</t>
  </si>
  <si>
    <t>Wykonanie robót elewacyjnych budynku Szkoły Podstawowej w Jaktorowie - termoizolacja</t>
  </si>
  <si>
    <t xml:space="preserve">Zmniejsza się plan wydatków w budżecie Gminy Jaktorów   w dziale 801 - Oświata i wychowanie o kwotę 250.000,-zł z uwagi na  zmianę źródła finansowania wydatków związanych z wykonaniem robót elewacyjnych budynku Szkoły Podstawowej w Jaktorowie - termoizolacji.
 </t>
  </si>
  <si>
    <t>Rady Gminy Jaktorów</t>
  </si>
  <si>
    <t xml:space="preserve">                          z dnia 24 lipca 2006r</t>
  </si>
  <si>
    <t>Zestawienie zmian w planie przychodów i rozchodów budżetu Gminy Jaktorów</t>
  </si>
  <si>
    <t>na rok 2006.</t>
  </si>
  <si>
    <t>Klasyfikacja przychodów i rozchodów</t>
  </si>
  <si>
    <t>Plan</t>
  </si>
  <si>
    <t>Zmiany w ciągu roku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</si>
  <si>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</si>
  <si>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</si>
  <si>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</si>
  <si>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</si>
  <si>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</si>
  <si>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</si>
  <si>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</si>
  <si>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</si>
  <si>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</si>
  <si>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</si>
  <si>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</si>
  <si>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</si>
  <si>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</si>
  <si>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</si>
  <si>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</si>
  <si>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</si>
  <si>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</si>
  <si>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</si>
  <si>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</si>
  <si>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</si>
  <si>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</si>
  <si>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</si>
  <si>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</si>
  <si>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</si>
  <si>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 budżetu                     </t>
  </si>
  <si>
    <t>Nadwyżką budżetową z lat ubiegłych</t>
  </si>
  <si>
    <t>Kredytem (pożyczką) długoterminowym</t>
  </si>
  <si>
    <t>Inne źródła (środki jako nadwyżka środków pieniężnych na rachunku bieżącym wynikająca z rozliczeń kredytów i pożyczek z lat ubiegłych)</t>
  </si>
  <si>
    <t xml:space="preserve">             Mirosław Byczak</t>
  </si>
  <si>
    <t>Uzasadnienie: 
Zmiany w planie przychodów wprowadza się z uwagi na zmniejszenie wydatków budżetu Gminy Jaktorów na rok 2006 o kwotę 250.000,-zł .</t>
  </si>
  <si>
    <t>Przychody ze sprzedaży innych papierów wartościowych</t>
  </si>
  <si>
    <t>§931</t>
  </si>
  <si>
    <t>Przychodem ze sprzedaży papierów wartościowych</t>
  </si>
  <si>
    <t xml:space="preserve">                              Zał Nr 1 do uchwały Nr XLIX/358/2006</t>
  </si>
  <si>
    <t xml:space="preserve">                                                                                                      Zał. Nr 2 do uchwały Nr XLIX/358/2006</t>
  </si>
  <si>
    <t xml:space="preserve">                                     Zał. Nr 3 do uchwałyXLIX/358/2006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</si>
</sst>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" sqref="D1:E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7.125" style="3" customWidth="1"/>
    <col min="4" max="4" width="48.25390625" style="3" customWidth="1"/>
    <col min="5" max="5" width="15.25390625" style="3" customWidth="1"/>
    <col min="6" max="16384" width="9.125" style="3" customWidth="1"/>
  </cols>
  <sheetData>
    <row r="1" spans="4:5" ht="22.5" customHeight="1">
      <c r="D1" s="76" t="s">
        <v>111</v>
      </c>
      <c r="E1" s="76"/>
    </row>
    <row r="2" spans="4:5" ht="14.25">
      <c r="D2" s="76" t="s">
        <v>53</v>
      </c>
      <c r="E2" s="76"/>
    </row>
    <row r="3" spans="4:5" ht="14.25">
      <c r="D3" s="76" t="s">
        <v>61</v>
      </c>
      <c r="E3" s="76"/>
    </row>
    <row r="5" spans="2:5" ht="15">
      <c r="B5" s="77" t="s">
        <v>51</v>
      </c>
      <c r="C5" s="77"/>
      <c r="D5" s="77"/>
      <c r="E5" s="77"/>
    </row>
    <row r="6" spans="2:5" ht="11.25" customHeight="1">
      <c r="B6" s="78"/>
      <c r="C6" s="78"/>
      <c r="D6" s="78"/>
      <c r="E6" s="78"/>
    </row>
    <row r="7" spans="2:4" ht="14.25">
      <c r="B7" s="76"/>
      <c r="C7" s="76"/>
      <c r="D7" s="76"/>
    </row>
    <row r="9" spans="1:4" ht="18.75" customHeight="1">
      <c r="A9" s="79" t="s">
        <v>57</v>
      </c>
      <c r="B9" s="79"/>
      <c r="C9" s="79"/>
      <c r="D9" s="79"/>
    </row>
    <row r="10" spans="1:5" ht="31.5" customHeight="1">
      <c r="A10" s="50" t="s">
        <v>5</v>
      </c>
      <c r="B10" s="50" t="s">
        <v>6</v>
      </c>
      <c r="C10" s="5" t="s">
        <v>7</v>
      </c>
      <c r="D10" s="5" t="s">
        <v>3</v>
      </c>
      <c r="E10" s="32" t="s">
        <v>54</v>
      </c>
    </row>
    <row r="11" spans="1:5" s="25" customFormat="1" ht="21" customHeight="1">
      <c r="A11" s="14">
        <v>801</v>
      </c>
      <c r="B11" s="14"/>
      <c r="C11" s="14"/>
      <c r="D11" s="23" t="s">
        <v>10</v>
      </c>
      <c r="E11" s="13">
        <f>E12</f>
        <v>250000</v>
      </c>
    </row>
    <row r="12" spans="1:5" s="10" customFormat="1" ht="21" customHeight="1">
      <c r="A12" s="9"/>
      <c r="B12" s="9">
        <v>80101</v>
      </c>
      <c r="C12" s="9"/>
      <c r="D12" s="21" t="s">
        <v>11</v>
      </c>
      <c r="E12" s="12">
        <f>E13</f>
        <v>250000</v>
      </c>
    </row>
    <row r="13" spans="1:5" s="10" customFormat="1" ht="18" customHeight="1">
      <c r="A13" s="9"/>
      <c r="B13" s="9"/>
      <c r="C13" s="9">
        <v>6050</v>
      </c>
      <c r="D13" s="21" t="s">
        <v>9</v>
      </c>
      <c r="E13" s="12">
        <v>250000</v>
      </c>
    </row>
    <row r="14" spans="1:5" ht="20.25" customHeight="1">
      <c r="A14" s="5"/>
      <c r="B14" s="5"/>
      <c r="C14" s="50"/>
      <c r="D14" s="32" t="s">
        <v>58</v>
      </c>
      <c r="E14" s="2">
        <f>E11</f>
        <v>250000</v>
      </c>
    </row>
    <row r="15" spans="2:3" ht="20.25" customHeight="1">
      <c r="B15" s="51" t="s">
        <v>12</v>
      </c>
      <c r="C15" s="51"/>
    </row>
    <row r="16" spans="1:5" ht="75" customHeight="1">
      <c r="A16" s="80" t="s">
        <v>70</v>
      </c>
      <c r="B16" s="80"/>
      <c r="C16" s="80"/>
      <c r="D16" s="80"/>
      <c r="E16" s="80"/>
    </row>
    <row r="18" spans="4:5" ht="14.25">
      <c r="D18" s="76" t="s">
        <v>55</v>
      </c>
      <c r="E18" s="76"/>
    </row>
    <row r="19" spans="4:5" ht="33" customHeight="1">
      <c r="D19" s="76" t="s">
        <v>56</v>
      </c>
      <c r="E19" s="76"/>
    </row>
  </sheetData>
  <mergeCells count="10">
    <mergeCell ref="D18:E18"/>
    <mergeCell ref="D19:E19"/>
    <mergeCell ref="B6:E6"/>
    <mergeCell ref="B7:D7"/>
    <mergeCell ref="A9:D9"/>
    <mergeCell ref="A16:E16"/>
    <mergeCell ref="D1:E1"/>
    <mergeCell ref="D2:E2"/>
    <mergeCell ref="D3:E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1" sqref="E1:H1"/>
    </sheetView>
  </sheetViews>
  <sheetFormatPr defaultColWidth="9.00390625" defaultRowHeight="12.75"/>
  <cols>
    <col min="1" max="1" width="4.25390625" style="3" customWidth="1"/>
    <col min="2" max="2" width="5.75390625" style="3" bestFit="1" customWidth="1"/>
    <col min="3" max="3" width="9.125" style="3" customWidth="1"/>
    <col min="4" max="4" width="8.375" style="3" customWidth="1"/>
    <col min="5" max="5" width="53.00390625" style="3" customWidth="1"/>
    <col min="6" max="6" width="16.625" style="3" customWidth="1"/>
    <col min="7" max="7" width="13.875" style="3" customWidth="1"/>
    <col min="8" max="8" width="13.25390625" style="3" customWidth="1"/>
    <col min="9" max="9" width="14.875" style="3" customWidth="1"/>
    <col min="10" max="16384" width="9.125" style="3" customWidth="1"/>
  </cols>
  <sheetData>
    <row r="1" spans="5:9" ht="14.25">
      <c r="E1" s="76" t="s">
        <v>112</v>
      </c>
      <c r="F1" s="76"/>
      <c r="G1" s="76"/>
      <c r="H1" s="76"/>
      <c r="I1" s="15"/>
    </row>
    <row r="2" spans="5:9" ht="14.25">
      <c r="E2" s="76" t="s">
        <v>67</v>
      </c>
      <c r="F2" s="76"/>
      <c r="G2" s="76"/>
      <c r="H2" s="76"/>
      <c r="I2" s="15"/>
    </row>
    <row r="3" spans="1:9" ht="15.75">
      <c r="A3" s="81" t="s">
        <v>29</v>
      </c>
      <c r="B3" s="81"/>
      <c r="C3" s="81"/>
      <c r="D3" s="81"/>
      <c r="E3" s="81"/>
      <c r="F3" s="81"/>
      <c r="G3" s="81"/>
      <c r="H3" s="81"/>
      <c r="I3" s="33"/>
    </row>
    <row r="4" spans="1:9" s="34" customFormat="1" ht="25.5" customHeight="1">
      <c r="A4" s="54" t="s">
        <v>1</v>
      </c>
      <c r="B4" s="54" t="s">
        <v>5</v>
      </c>
      <c r="C4" s="54" t="s">
        <v>6</v>
      </c>
      <c r="D4" s="54" t="s">
        <v>31</v>
      </c>
      <c r="E4" s="54" t="s">
        <v>8</v>
      </c>
      <c r="F4" s="53" t="s">
        <v>14</v>
      </c>
      <c r="G4" s="52" t="s">
        <v>30</v>
      </c>
      <c r="H4" s="52" t="s">
        <v>50</v>
      </c>
      <c r="I4" s="52" t="s">
        <v>2</v>
      </c>
    </row>
    <row r="5" spans="1:9" s="15" customFormat="1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5" customFormat="1" ht="27.75" customHeight="1">
      <c r="A6" s="4">
        <v>1</v>
      </c>
      <c r="B6" s="20" t="s">
        <v>15</v>
      </c>
      <c r="C6" s="20" t="s">
        <v>16</v>
      </c>
      <c r="D6" s="4">
        <v>6050</v>
      </c>
      <c r="E6" s="18" t="s">
        <v>49</v>
      </c>
      <c r="F6" s="1">
        <v>70000</v>
      </c>
      <c r="G6" s="1"/>
      <c r="H6" s="4"/>
      <c r="I6" s="6">
        <f>F6</f>
        <v>70000</v>
      </c>
    </row>
    <row r="7" spans="1:9" s="25" customFormat="1" ht="18" customHeight="1">
      <c r="A7" s="14"/>
      <c r="B7" s="14"/>
      <c r="C7" s="14"/>
      <c r="D7" s="14"/>
      <c r="E7" s="14" t="s">
        <v>32</v>
      </c>
      <c r="F7" s="24">
        <f>SUM(F6)</f>
        <v>70000</v>
      </c>
      <c r="G7" s="24">
        <f>SUM(G6)</f>
        <v>0</v>
      </c>
      <c r="H7" s="14"/>
      <c r="I7" s="24">
        <f>SUM(I6)</f>
        <v>70000</v>
      </c>
    </row>
    <row r="8" spans="1:9" ht="27" customHeight="1">
      <c r="A8" s="5">
        <v>2</v>
      </c>
      <c r="B8" s="26" t="s">
        <v>19</v>
      </c>
      <c r="C8" s="26" t="s">
        <v>20</v>
      </c>
      <c r="D8" s="26" t="s">
        <v>21</v>
      </c>
      <c r="E8" s="18" t="s">
        <v>22</v>
      </c>
      <c r="F8" s="1">
        <v>22000</v>
      </c>
      <c r="G8" s="1"/>
      <c r="H8" s="1"/>
      <c r="I8" s="1">
        <f>F8</f>
        <v>22000</v>
      </c>
    </row>
    <row r="9" spans="1:9" s="17" customFormat="1" ht="25.5" customHeight="1">
      <c r="A9" s="8"/>
      <c r="B9" s="35"/>
      <c r="C9" s="8"/>
      <c r="D9" s="8"/>
      <c r="E9" s="36" t="s">
        <v>33</v>
      </c>
      <c r="F9" s="37">
        <f>SUM(F8:F8)</f>
        <v>22000</v>
      </c>
      <c r="G9" s="37"/>
      <c r="H9" s="37"/>
      <c r="I9" s="37">
        <f>SUM(I8)</f>
        <v>22000</v>
      </c>
    </row>
    <row r="10" spans="1:9" s="7" customFormat="1" ht="99.75" customHeight="1">
      <c r="A10" s="22">
        <v>3</v>
      </c>
      <c r="B10" s="41">
        <v>600</v>
      </c>
      <c r="C10" s="22">
        <v>60013</v>
      </c>
      <c r="D10" s="22">
        <v>6050</v>
      </c>
      <c r="E10" s="42" t="s">
        <v>62</v>
      </c>
      <c r="F10" s="43">
        <v>550000</v>
      </c>
      <c r="G10" s="43">
        <v>0</v>
      </c>
      <c r="H10" s="43"/>
      <c r="I10" s="43">
        <f>F10+G10</f>
        <v>550000</v>
      </c>
    </row>
    <row r="11" spans="1:9" ht="27.75" customHeight="1">
      <c r="A11" s="5">
        <v>4</v>
      </c>
      <c r="B11" s="27"/>
      <c r="C11" s="5">
        <v>60016</v>
      </c>
      <c r="D11" s="5">
        <v>6050</v>
      </c>
      <c r="E11" s="18" t="s">
        <v>40</v>
      </c>
      <c r="F11" s="1">
        <v>34000</v>
      </c>
      <c r="G11" s="1"/>
      <c r="H11" s="1">
        <v>0</v>
      </c>
      <c r="I11" s="1">
        <f>F11-H11</f>
        <v>34000</v>
      </c>
    </row>
    <row r="12" spans="1:9" ht="27.75" customHeight="1">
      <c r="A12" s="22">
        <v>5</v>
      </c>
      <c r="B12" s="27"/>
      <c r="C12" s="5">
        <v>60016</v>
      </c>
      <c r="D12" s="5">
        <v>6050</v>
      </c>
      <c r="E12" s="28" t="s">
        <v>23</v>
      </c>
      <c r="F12" s="1">
        <v>917000</v>
      </c>
      <c r="G12" s="1"/>
      <c r="H12" s="1"/>
      <c r="I12" s="1">
        <f>F12-H12</f>
        <v>917000</v>
      </c>
    </row>
    <row r="13" spans="1:9" ht="27.75" customHeight="1">
      <c r="A13" s="5">
        <v>6</v>
      </c>
      <c r="B13" s="27"/>
      <c r="C13" s="5">
        <v>60016</v>
      </c>
      <c r="D13" s="5">
        <v>6050</v>
      </c>
      <c r="E13" s="28" t="s">
        <v>41</v>
      </c>
      <c r="F13" s="1">
        <v>7000</v>
      </c>
      <c r="G13" s="1"/>
      <c r="H13" s="1"/>
      <c r="I13" s="1">
        <f>F13+G13</f>
        <v>7000</v>
      </c>
    </row>
    <row r="14" spans="1:9" ht="40.5" customHeight="1">
      <c r="A14" s="22">
        <v>7</v>
      </c>
      <c r="B14" s="27"/>
      <c r="C14" s="5">
        <v>60016</v>
      </c>
      <c r="D14" s="5">
        <v>6050</v>
      </c>
      <c r="E14" s="18" t="s">
        <v>42</v>
      </c>
      <c r="F14" s="1">
        <v>15000</v>
      </c>
      <c r="G14" s="1"/>
      <c r="H14" s="1"/>
      <c r="I14" s="1">
        <f>F14+G14</f>
        <v>15000</v>
      </c>
    </row>
    <row r="15" spans="1:9" ht="84" customHeight="1">
      <c r="A15" s="5">
        <v>8</v>
      </c>
      <c r="B15" s="27"/>
      <c r="C15" s="5">
        <v>60016</v>
      </c>
      <c r="D15" s="5">
        <v>6050</v>
      </c>
      <c r="E15" s="18" t="s">
        <v>60</v>
      </c>
      <c r="F15" s="1">
        <v>90000</v>
      </c>
      <c r="G15" s="1"/>
      <c r="H15" s="1"/>
      <c r="I15" s="1">
        <f>F15+G15</f>
        <v>90000</v>
      </c>
    </row>
    <row r="16" spans="1:9" s="17" customFormat="1" ht="17.25" customHeight="1">
      <c r="A16" s="8"/>
      <c r="B16" s="35"/>
      <c r="C16" s="8"/>
      <c r="D16" s="8"/>
      <c r="E16" s="36" t="s">
        <v>34</v>
      </c>
      <c r="F16" s="37">
        <f>F10+F11+F12+F13+F14+F15</f>
        <v>1613000</v>
      </c>
      <c r="G16" s="37">
        <f>G10+G11+G12+G13+G14+G15</f>
        <v>0</v>
      </c>
      <c r="H16" s="37">
        <f>SUM(H11:H15)</f>
        <v>0</v>
      </c>
      <c r="I16" s="37">
        <f>SUM(I10:I15)</f>
        <v>1613000</v>
      </c>
    </row>
    <row r="17" spans="1:9" ht="26.25" customHeight="1">
      <c r="A17" s="5">
        <v>9</v>
      </c>
      <c r="B17" s="27">
        <v>700</v>
      </c>
      <c r="C17" s="5">
        <v>70005</v>
      </c>
      <c r="D17" s="5">
        <v>6060</v>
      </c>
      <c r="E17" s="28" t="s">
        <v>63</v>
      </c>
      <c r="F17" s="1">
        <v>50000</v>
      </c>
      <c r="G17" s="1"/>
      <c r="H17" s="1"/>
      <c r="I17" s="1">
        <f>F17-H17</f>
        <v>50000</v>
      </c>
    </row>
    <row r="18" spans="1:9" ht="16.5" customHeight="1">
      <c r="A18" s="5">
        <v>10</v>
      </c>
      <c r="B18" s="27"/>
      <c r="C18" s="5">
        <v>70005</v>
      </c>
      <c r="D18" s="5">
        <v>6060</v>
      </c>
      <c r="E18" s="28" t="s">
        <v>24</v>
      </c>
      <c r="F18" s="1">
        <v>475000</v>
      </c>
      <c r="G18" s="1"/>
      <c r="H18" s="1"/>
      <c r="I18" s="1">
        <f>F18+G18</f>
        <v>475000</v>
      </c>
    </row>
    <row r="19" spans="1:9" s="11" customFormat="1" ht="20.25" customHeight="1">
      <c r="A19" s="19"/>
      <c r="B19" s="38"/>
      <c r="C19" s="19"/>
      <c r="D19" s="19"/>
      <c r="E19" s="39" t="s">
        <v>35</v>
      </c>
      <c r="F19" s="40">
        <f>SUM(F17:F18)</f>
        <v>525000</v>
      </c>
      <c r="G19" s="40">
        <f>SUM(G17:G18)</f>
        <v>0</v>
      </c>
      <c r="H19" s="40">
        <f>SUM(H17:H18)</f>
        <v>0</v>
      </c>
      <c r="I19" s="40">
        <f>SUM(I17:I18)</f>
        <v>525000</v>
      </c>
    </row>
    <row r="20" spans="1:9" s="7" customFormat="1" ht="28.5" customHeight="1">
      <c r="A20" s="22">
        <v>11</v>
      </c>
      <c r="B20" s="41">
        <v>750</v>
      </c>
      <c r="C20" s="22">
        <v>75023</v>
      </c>
      <c r="D20" s="22">
        <v>6060</v>
      </c>
      <c r="E20" s="42" t="s">
        <v>43</v>
      </c>
      <c r="F20" s="43">
        <v>13600</v>
      </c>
      <c r="G20" s="43"/>
      <c r="H20" s="43"/>
      <c r="I20" s="43">
        <f>F20+G20</f>
        <v>13600</v>
      </c>
    </row>
    <row r="21" spans="1:9" s="7" customFormat="1" ht="17.25" customHeight="1">
      <c r="A21" s="22">
        <v>12</v>
      </c>
      <c r="B21" s="41"/>
      <c r="C21" s="22">
        <v>75023</v>
      </c>
      <c r="D21" s="22">
        <v>6060</v>
      </c>
      <c r="E21" s="42" t="s">
        <v>68</v>
      </c>
      <c r="F21" s="43">
        <v>12000</v>
      </c>
      <c r="G21" s="43"/>
      <c r="H21" s="43"/>
      <c r="I21" s="43">
        <f>F21+G21</f>
        <v>12000</v>
      </c>
    </row>
    <row r="22" spans="1:9" s="11" customFormat="1" ht="17.25" customHeight="1">
      <c r="A22" s="19"/>
      <c r="B22" s="38"/>
      <c r="C22" s="19"/>
      <c r="D22" s="19"/>
      <c r="E22" s="39" t="s">
        <v>36</v>
      </c>
      <c r="F22" s="40">
        <f>F20+F21</f>
        <v>25600</v>
      </c>
      <c r="G22" s="40">
        <f>SUM(G20:G21)</f>
        <v>0</v>
      </c>
      <c r="H22" s="40"/>
      <c r="I22" s="40">
        <f>I20+I21</f>
        <v>25600</v>
      </c>
    </row>
    <row r="23" spans="1:9" ht="25.5" customHeight="1">
      <c r="A23" s="5">
        <v>13</v>
      </c>
      <c r="B23" s="27">
        <v>801</v>
      </c>
      <c r="C23" s="5">
        <v>80101</v>
      </c>
      <c r="D23" s="5">
        <v>6050</v>
      </c>
      <c r="E23" s="29" t="s">
        <v>69</v>
      </c>
      <c r="F23" s="1">
        <v>380000</v>
      </c>
      <c r="G23" s="1"/>
      <c r="H23" s="1">
        <v>250000</v>
      </c>
      <c r="I23" s="1">
        <f>F23-H23</f>
        <v>130000</v>
      </c>
    </row>
    <row r="24" spans="1:9" ht="27" customHeight="1">
      <c r="A24" s="5">
        <v>14</v>
      </c>
      <c r="B24" s="27"/>
      <c r="C24" s="5">
        <v>80101</v>
      </c>
      <c r="D24" s="5">
        <v>6050</v>
      </c>
      <c r="E24" s="29" t="s">
        <v>25</v>
      </c>
      <c r="F24" s="1">
        <v>2644697</v>
      </c>
      <c r="G24" s="1"/>
      <c r="H24" s="1">
        <v>0</v>
      </c>
      <c r="I24" s="1">
        <f>F24-H24</f>
        <v>2644697</v>
      </c>
    </row>
    <row r="25" spans="1:9" ht="15.75" customHeight="1">
      <c r="A25" s="5"/>
      <c r="B25" s="27"/>
      <c r="C25" s="5"/>
      <c r="D25" s="5"/>
      <c r="E25" s="29" t="s">
        <v>64</v>
      </c>
      <c r="F25" s="1">
        <v>2575000</v>
      </c>
      <c r="G25" s="1"/>
      <c r="H25" s="1"/>
      <c r="I25" s="1">
        <f>F25</f>
        <v>2575000</v>
      </c>
    </row>
    <row r="26" spans="1:9" ht="29.25" customHeight="1">
      <c r="A26" s="5">
        <v>15</v>
      </c>
      <c r="B26" s="27"/>
      <c r="C26" s="5">
        <v>80101</v>
      </c>
      <c r="D26" s="5">
        <v>6050</v>
      </c>
      <c r="E26" s="29" t="s">
        <v>44</v>
      </c>
      <c r="F26" s="1">
        <v>10309</v>
      </c>
      <c r="G26" s="1"/>
      <c r="H26" s="1"/>
      <c r="I26" s="1">
        <f>F26</f>
        <v>10309</v>
      </c>
    </row>
    <row r="27" spans="1:9" ht="29.25" customHeight="1">
      <c r="A27" s="5">
        <v>16</v>
      </c>
      <c r="B27" s="27"/>
      <c r="C27" s="5">
        <v>80101</v>
      </c>
      <c r="D27" s="5">
        <v>6050</v>
      </c>
      <c r="E27" s="29" t="s">
        <v>46</v>
      </c>
      <c r="F27" s="1">
        <v>16000</v>
      </c>
      <c r="G27" s="1"/>
      <c r="H27" s="1"/>
      <c r="I27" s="1">
        <f>F27</f>
        <v>16000</v>
      </c>
    </row>
    <row r="28" spans="1:9" ht="42" customHeight="1">
      <c r="A28" s="5">
        <v>17</v>
      </c>
      <c r="B28" s="27"/>
      <c r="C28" s="5">
        <v>80104</v>
      </c>
      <c r="D28" s="5">
        <v>6050</v>
      </c>
      <c r="E28" s="29" t="s">
        <v>65</v>
      </c>
      <c r="F28" s="1">
        <v>35000</v>
      </c>
      <c r="G28" s="1"/>
      <c r="H28" s="1"/>
      <c r="I28" s="1">
        <f>F28</f>
        <v>35000</v>
      </c>
    </row>
    <row r="29" spans="1:9" ht="39" customHeight="1">
      <c r="A29" s="5">
        <v>18</v>
      </c>
      <c r="B29" s="27"/>
      <c r="C29" s="5">
        <v>80104</v>
      </c>
      <c r="D29" s="5">
        <v>6050</v>
      </c>
      <c r="E29" s="18" t="s">
        <v>66</v>
      </c>
      <c r="F29" s="1">
        <v>365000</v>
      </c>
      <c r="G29" s="1"/>
      <c r="H29" s="1"/>
      <c r="I29" s="1">
        <f>F29-H29</f>
        <v>365000</v>
      </c>
    </row>
    <row r="30" spans="1:9" ht="18.75" customHeight="1">
      <c r="A30" s="5"/>
      <c r="B30" s="27"/>
      <c r="C30" s="5"/>
      <c r="D30" s="5"/>
      <c r="E30" s="29" t="s">
        <v>64</v>
      </c>
      <c r="F30" s="1">
        <v>345000</v>
      </c>
      <c r="G30" s="1"/>
      <c r="H30" s="1"/>
      <c r="I30" s="1">
        <f>F30</f>
        <v>345000</v>
      </c>
    </row>
    <row r="31" spans="1:9" ht="27" customHeight="1">
      <c r="A31" s="5">
        <v>19</v>
      </c>
      <c r="B31" s="27"/>
      <c r="C31" s="5">
        <v>80110</v>
      </c>
      <c r="D31" s="5">
        <v>6050</v>
      </c>
      <c r="E31" s="18" t="s">
        <v>45</v>
      </c>
      <c r="F31" s="1">
        <v>87000</v>
      </c>
      <c r="G31" s="1"/>
      <c r="H31" s="1"/>
      <c r="I31" s="1">
        <f>F31+G31</f>
        <v>87000</v>
      </c>
    </row>
    <row r="32" spans="1:9" s="17" customFormat="1" ht="16.5" customHeight="1">
      <c r="A32" s="8"/>
      <c r="B32" s="44"/>
      <c r="C32" s="8"/>
      <c r="D32" s="8"/>
      <c r="E32" s="36" t="s">
        <v>37</v>
      </c>
      <c r="F32" s="16">
        <f>F23+F24+F26+F27+F28+F29+F31</f>
        <v>3538006</v>
      </c>
      <c r="G32" s="16">
        <f>SUM(G23:G31)</f>
        <v>0</v>
      </c>
      <c r="H32" s="16">
        <f>SUM(H23:H31)</f>
        <v>250000</v>
      </c>
      <c r="I32" s="16">
        <f>I23+I24+I26+I27+I28+I29+I31</f>
        <v>3288006</v>
      </c>
    </row>
    <row r="33" spans="1:9" ht="17.25" customHeight="1">
      <c r="A33" s="5">
        <v>20</v>
      </c>
      <c r="B33" s="5">
        <v>852</v>
      </c>
      <c r="C33" s="5">
        <v>85219</v>
      </c>
      <c r="D33" s="5">
        <v>6060</v>
      </c>
      <c r="E33" s="31" t="s">
        <v>26</v>
      </c>
      <c r="F33" s="2">
        <v>10000</v>
      </c>
      <c r="G33" s="2"/>
      <c r="H33" s="2"/>
      <c r="I33" s="2">
        <f>F33</f>
        <v>10000</v>
      </c>
    </row>
    <row r="34" spans="1:9" s="17" customFormat="1" ht="18.75" customHeight="1">
      <c r="A34" s="8"/>
      <c r="B34" s="35"/>
      <c r="C34" s="8"/>
      <c r="D34" s="8"/>
      <c r="E34" s="45" t="s">
        <v>38</v>
      </c>
      <c r="F34" s="16">
        <v>10000</v>
      </c>
      <c r="G34" s="16"/>
      <c r="H34" s="16"/>
      <c r="I34" s="16">
        <f>SUM(I33)</f>
        <v>10000</v>
      </c>
    </row>
    <row r="35" spans="1:9" ht="18" customHeight="1">
      <c r="A35" s="5">
        <v>21</v>
      </c>
      <c r="B35" s="30" t="s">
        <v>27</v>
      </c>
      <c r="C35" s="26" t="s">
        <v>28</v>
      </c>
      <c r="D35" s="26" t="s">
        <v>18</v>
      </c>
      <c r="E35" s="18" t="s">
        <v>0</v>
      </c>
      <c r="F35" s="1">
        <v>993634</v>
      </c>
      <c r="G35" s="1"/>
      <c r="H35" s="1"/>
      <c r="I35" s="1">
        <f>F35+G35</f>
        <v>993634</v>
      </c>
    </row>
    <row r="36" spans="1:9" ht="30" customHeight="1">
      <c r="A36" s="5">
        <v>22</v>
      </c>
      <c r="B36" s="30"/>
      <c r="C36" s="26" t="s">
        <v>28</v>
      </c>
      <c r="D36" s="26" t="s">
        <v>59</v>
      </c>
      <c r="E36" s="18" t="s">
        <v>52</v>
      </c>
      <c r="F36" s="1">
        <v>1768000</v>
      </c>
      <c r="G36" s="1"/>
      <c r="H36" s="1"/>
      <c r="I36" s="1">
        <f>F36</f>
        <v>1768000</v>
      </c>
    </row>
    <row r="37" spans="1:9" ht="18" customHeight="1">
      <c r="A37" s="5">
        <v>23</v>
      </c>
      <c r="B37" s="30"/>
      <c r="C37" s="26" t="s">
        <v>47</v>
      </c>
      <c r="D37" s="26" t="s">
        <v>21</v>
      </c>
      <c r="E37" s="28" t="s">
        <v>48</v>
      </c>
      <c r="F37" s="1">
        <v>22400</v>
      </c>
      <c r="G37" s="1"/>
      <c r="H37" s="1"/>
      <c r="I37" s="1">
        <f>F37+G37</f>
        <v>22400</v>
      </c>
    </row>
    <row r="38" spans="1:9" s="17" customFormat="1" ht="26.25" customHeight="1">
      <c r="A38" s="8"/>
      <c r="B38" s="8"/>
      <c r="C38" s="8"/>
      <c r="D38" s="8"/>
      <c r="E38" s="45" t="s">
        <v>39</v>
      </c>
      <c r="F38" s="16">
        <f>F35+F36+F37</f>
        <v>2784034</v>
      </c>
      <c r="G38" s="16">
        <f>G35+G37</f>
        <v>0</v>
      </c>
      <c r="H38" s="16">
        <f>SUM(H35:H35)</f>
        <v>0</v>
      </c>
      <c r="I38" s="13">
        <f>I35+I36+I37</f>
        <v>2784034</v>
      </c>
    </row>
    <row r="39" spans="1:9" s="48" customFormat="1" ht="24.75" customHeight="1">
      <c r="A39" s="46"/>
      <c r="B39" s="46"/>
      <c r="C39" s="46"/>
      <c r="D39" s="46"/>
      <c r="E39" s="47" t="s">
        <v>17</v>
      </c>
      <c r="F39" s="40">
        <f>F7+F9+F16+F19+F22+F32+F34+F38</f>
        <v>8587640</v>
      </c>
      <c r="G39" s="37">
        <f>G7+G16+G19+G22+G32+G38</f>
        <v>0</v>
      </c>
      <c r="H39" s="37">
        <f>H16+H19+H32</f>
        <v>250000</v>
      </c>
      <c r="I39" s="49">
        <f>I7+I9+I16+I19+I22+I32+I34+I38</f>
        <v>8337640</v>
      </c>
    </row>
    <row r="40" spans="7:9" ht="20.25" customHeight="1">
      <c r="G40" s="15" t="s">
        <v>4</v>
      </c>
      <c r="H40" s="15"/>
      <c r="I40" s="15"/>
    </row>
    <row r="41" spans="7:9" ht="26.25" customHeight="1">
      <c r="G41" s="15" t="s">
        <v>13</v>
      </c>
      <c r="H41" s="15"/>
      <c r="I41" s="15"/>
    </row>
  </sheetData>
  <mergeCells count="3">
    <mergeCell ref="E1:H1"/>
    <mergeCell ref="E2:H2"/>
    <mergeCell ref="A3:H3"/>
  </mergeCells>
  <printOptions/>
  <pageMargins left="0.52" right="0.19" top="0.69" bottom="0.35" header="0.5" footer="0.24"/>
  <pageSetup horizontalDpi="600" verticalDpi="600" orientation="landscape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3">
      <selection activeCell="B1" sqref="B1:F1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5.25390625" style="0" customWidth="1"/>
    <col min="4" max="4" width="11.00390625" style="0" customWidth="1"/>
    <col min="5" max="5" width="13.75390625" style="0" customWidth="1"/>
    <col min="6" max="6" width="11.125" style="0" customWidth="1"/>
  </cols>
  <sheetData>
    <row r="1" spans="1:6" s="56" customFormat="1" ht="33" customHeight="1">
      <c r="A1" s="55"/>
      <c r="B1" s="87" t="s">
        <v>113</v>
      </c>
      <c r="C1" s="87"/>
      <c r="D1" s="87"/>
      <c r="E1" s="87"/>
      <c r="F1" s="87"/>
    </row>
    <row r="2" spans="1:6" ht="15">
      <c r="A2" s="57"/>
      <c r="B2" s="57"/>
      <c r="C2" s="55"/>
      <c r="D2" s="88" t="s">
        <v>71</v>
      </c>
      <c r="E2" s="88"/>
      <c r="F2" s="88"/>
    </row>
    <row r="3" spans="1:7" ht="15">
      <c r="A3" s="57"/>
      <c r="B3" s="57"/>
      <c r="C3" s="88" t="s">
        <v>72</v>
      </c>
      <c r="D3" s="88"/>
      <c r="E3" s="88"/>
      <c r="F3" s="88"/>
      <c r="G3" s="56"/>
    </row>
    <row r="4" spans="1:6" ht="15">
      <c r="A4" s="57"/>
      <c r="B4" s="57"/>
      <c r="C4" s="57"/>
      <c r="D4" s="57"/>
      <c r="E4" s="57"/>
      <c r="F4" s="57"/>
    </row>
    <row r="5" spans="1:6" ht="15">
      <c r="A5" s="57"/>
      <c r="B5" s="88" t="s">
        <v>73</v>
      </c>
      <c r="C5" s="88"/>
      <c r="D5" s="88"/>
      <c r="E5" s="88"/>
      <c r="F5" s="88"/>
    </row>
    <row r="6" spans="1:6" ht="15">
      <c r="A6" s="57"/>
      <c r="B6" s="57"/>
      <c r="C6" s="58" t="s">
        <v>74</v>
      </c>
      <c r="D6" s="57"/>
      <c r="E6" s="57"/>
      <c r="F6" s="57"/>
    </row>
    <row r="7" spans="1:6" ht="15.75">
      <c r="A7" s="57"/>
      <c r="B7" s="57"/>
      <c r="C7" s="59"/>
      <c r="D7" s="57"/>
      <c r="E7" s="57"/>
      <c r="F7" s="57"/>
    </row>
    <row r="8" spans="1:6" s="63" customFormat="1" ht="45">
      <c r="A8" s="60" t="s">
        <v>1</v>
      </c>
      <c r="B8" s="60" t="s">
        <v>3</v>
      </c>
      <c r="C8" s="61" t="s">
        <v>75</v>
      </c>
      <c r="D8" s="60" t="s">
        <v>76</v>
      </c>
      <c r="E8" s="62" t="s">
        <v>77</v>
      </c>
      <c r="F8" s="62" t="s">
        <v>2</v>
      </c>
    </row>
    <row r="9" spans="1:6" ht="14.2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</row>
    <row r="10" spans="1:6" ht="18" customHeight="1">
      <c r="A10" s="64" t="s">
        <v>78</v>
      </c>
      <c r="B10" s="2" t="s">
        <v>79</v>
      </c>
      <c r="C10" s="2"/>
      <c r="D10" s="2"/>
      <c r="E10" s="2"/>
      <c r="F10" s="2"/>
    </row>
    <row r="11" spans="1:6" ht="27.75" customHeight="1">
      <c r="A11" s="67">
        <v>1</v>
      </c>
      <c r="B11" s="66" t="s">
        <v>108</v>
      </c>
      <c r="C11" s="64" t="s">
        <v>109</v>
      </c>
      <c r="D11" s="2">
        <v>2920000</v>
      </c>
      <c r="E11" s="2"/>
      <c r="F11" s="2">
        <f>D11+E11</f>
        <v>2920000</v>
      </c>
    </row>
    <row r="12" spans="1:6" ht="42.75">
      <c r="A12" s="65">
        <v>2</v>
      </c>
      <c r="B12" s="66" t="s">
        <v>80</v>
      </c>
      <c r="C12" s="67" t="s">
        <v>81</v>
      </c>
      <c r="D12" s="1">
        <v>0</v>
      </c>
      <c r="E12" s="1"/>
      <c r="F12" s="1">
        <f>D12+E12</f>
        <v>0</v>
      </c>
    </row>
    <row r="13" spans="1:6" ht="18" customHeight="1">
      <c r="A13" s="64">
        <v>3</v>
      </c>
      <c r="B13" s="2" t="s">
        <v>82</v>
      </c>
      <c r="C13" s="64" t="s">
        <v>83</v>
      </c>
      <c r="D13" s="2">
        <v>0</v>
      </c>
      <c r="E13" s="2"/>
      <c r="F13" s="2"/>
    </row>
    <row r="14" spans="1:6" ht="28.5">
      <c r="A14" s="67">
        <v>4</v>
      </c>
      <c r="B14" s="68" t="s">
        <v>84</v>
      </c>
      <c r="C14" s="64"/>
      <c r="D14" s="2">
        <v>2114005</v>
      </c>
      <c r="E14" s="2">
        <v>-250000</v>
      </c>
      <c r="F14" s="2">
        <f>D14+E14</f>
        <v>1864005</v>
      </c>
    </row>
    <row r="15" spans="1:6" s="71" customFormat="1" ht="17.25" customHeight="1">
      <c r="A15" s="69"/>
      <c r="B15" s="69" t="s">
        <v>85</v>
      </c>
      <c r="C15" s="70"/>
      <c r="D15" s="69">
        <f>D12+D13+D14</f>
        <v>2114005</v>
      </c>
      <c r="E15" s="69">
        <f>SUM(E12:E14)</f>
        <v>-250000</v>
      </c>
      <c r="F15" s="69">
        <f>F12+F13+F14</f>
        <v>1864005</v>
      </c>
    </row>
    <row r="16" spans="1:6" ht="19.5" customHeight="1">
      <c r="A16" s="64" t="s">
        <v>86</v>
      </c>
      <c r="B16" s="2" t="s">
        <v>87</v>
      </c>
      <c r="C16" s="64"/>
      <c r="D16" s="2"/>
      <c r="E16" s="2"/>
      <c r="F16" s="2"/>
    </row>
    <row r="17" spans="1:6" ht="14.25">
      <c r="A17" s="64">
        <v>1</v>
      </c>
      <c r="B17" s="2" t="s">
        <v>88</v>
      </c>
      <c r="C17" s="64" t="s">
        <v>89</v>
      </c>
      <c r="D17" s="2">
        <v>952250</v>
      </c>
      <c r="E17" s="6"/>
      <c r="F17" s="2">
        <f>D17-E17</f>
        <v>952250</v>
      </c>
    </row>
    <row r="18" spans="1:6" ht="14.25">
      <c r="A18" s="64">
        <v>2</v>
      </c>
      <c r="B18" s="2" t="s">
        <v>90</v>
      </c>
      <c r="C18" s="64" t="s">
        <v>91</v>
      </c>
      <c r="D18" s="2"/>
      <c r="E18" s="6"/>
      <c r="F18" s="2"/>
    </row>
    <row r="19" spans="1:6" ht="14.25">
      <c r="A19" s="64">
        <v>3</v>
      </c>
      <c r="B19" s="2" t="s">
        <v>92</v>
      </c>
      <c r="C19" s="64" t="s">
        <v>93</v>
      </c>
      <c r="D19" s="2"/>
      <c r="E19" s="6"/>
      <c r="F19" s="2"/>
    </row>
    <row r="20" spans="1:6" s="71" customFormat="1" ht="20.25" customHeight="1">
      <c r="A20" s="69"/>
      <c r="B20" s="72" t="s">
        <v>94</v>
      </c>
      <c r="C20" s="72"/>
      <c r="D20" s="2">
        <f>D17+D18+D19</f>
        <v>952250</v>
      </c>
      <c r="E20" s="73">
        <f>SUM(E17:E19)</f>
        <v>0</v>
      </c>
      <c r="F20" s="69">
        <f>F17</f>
        <v>952250</v>
      </c>
    </row>
    <row r="21" spans="1:6" ht="0.75" customHeight="1">
      <c r="A21" s="2"/>
      <c r="B21" s="2"/>
      <c r="C21" s="2"/>
      <c r="D21" s="2"/>
      <c r="E21" s="2"/>
      <c r="F21" s="2"/>
    </row>
    <row r="22" spans="1:6" ht="15">
      <c r="A22" s="3"/>
      <c r="B22" s="74" t="s">
        <v>95</v>
      </c>
      <c r="C22" s="3"/>
      <c r="D22" s="3"/>
      <c r="E22" s="3"/>
      <c r="F22" s="3"/>
    </row>
    <row r="23" spans="1:6" ht="16.5" customHeight="1">
      <c r="A23" s="4">
        <v>1</v>
      </c>
      <c r="B23" s="82" t="s">
        <v>96</v>
      </c>
      <c r="C23" s="83"/>
      <c r="D23" s="84"/>
      <c r="E23" s="89">
        <v>20596479</v>
      </c>
      <c r="F23" s="89"/>
    </row>
    <row r="24" spans="1:6" ht="15.75" customHeight="1">
      <c r="A24" s="4">
        <v>2</v>
      </c>
      <c r="B24" s="82" t="s">
        <v>97</v>
      </c>
      <c r="C24" s="83"/>
      <c r="D24" s="84"/>
      <c r="E24" s="89">
        <v>24428234</v>
      </c>
      <c r="F24" s="89"/>
    </row>
    <row r="25" spans="1:6" ht="15" customHeight="1">
      <c r="A25" s="4">
        <v>3</v>
      </c>
      <c r="B25" s="82" t="s">
        <v>98</v>
      </c>
      <c r="C25" s="83"/>
      <c r="D25" s="84"/>
      <c r="E25" s="90"/>
      <c r="F25" s="90"/>
    </row>
    <row r="26" spans="1:6" ht="14.25">
      <c r="A26" s="4"/>
      <c r="B26" s="82" t="s">
        <v>99</v>
      </c>
      <c r="C26" s="83"/>
      <c r="D26" s="84"/>
      <c r="E26" s="90"/>
      <c r="F26" s="90"/>
    </row>
    <row r="27" spans="1:6" ht="14.25">
      <c r="A27" s="4"/>
      <c r="B27" s="82" t="s">
        <v>100</v>
      </c>
      <c r="C27" s="83"/>
      <c r="D27" s="84"/>
      <c r="E27" s="89">
        <f>E23-E24</f>
        <v>-3831755</v>
      </c>
      <c r="F27" s="89"/>
    </row>
    <row r="28" spans="1:6" ht="22.5" customHeight="1">
      <c r="A28" s="75" t="s">
        <v>101</v>
      </c>
      <c r="B28" s="91" t="s">
        <v>102</v>
      </c>
      <c r="C28" s="92"/>
      <c r="D28" s="93"/>
      <c r="E28" s="89">
        <f>E29+E30+E32</f>
        <v>1864005</v>
      </c>
      <c r="F28" s="89"/>
    </row>
    <row r="29" spans="1:6" ht="17.25" customHeight="1">
      <c r="A29" s="4">
        <v>1</v>
      </c>
      <c r="B29" s="91" t="s">
        <v>103</v>
      </c>
      <c r="C29" s="92"/>
      <c r="D29" s="93"/>
      <c r="E29" s="90">
        <v>0</v>
      </c>
      <c r="F29" s="90"/>
    </row>
    <row r="30" spans="1:6" ht="14.25">
      <c r="A30" s="4">
        <v>2</v>
      </c>
      <c r="B30" s="82" t="s">
        <v>104</v>
      </c>
      <c r="C30" s="83"/>
      <c r="D30" s="84"/>
      <c r="E30" s="89">
        <v>0</v>
      </c>
      <c r="F30" s="89"/>
    </row>
    <row r="31" spans="1:6" ht="18" customHeight="1">
      <c r="A31" s="4">
        <v>3</v>
      </c>
      <c r="B31" s="82" t="s">
        <v>110</v>
      </c>
      <c r="C31" s="83"/>
      <c r="D31" s="84"/>
      <c r="E31" s="85">
        <v>2920000</v>
      </c>
      <c r="F31" s="86"/>
    </row>
    <row r="32" spans="1:6" ht="44.25" customHeight="1">
      <c r="A32" s="5">
        <v>4</v>
      </c>
      <c r="B32" s="94" t="s">
        <v>105</v>
      </c>
      <c r="C32" s="95"/>
      <c r="D32" s="96"/>
      <c r="E32" s="89">
        <v>1864005</v>
      </c>
      <c r="F32" s="89"/>
    </row>
    <row r="33" spans="1:6" ht="54" customHeight="1">
      <c r="A33" s="97" t="s">
        <v>107</v>
      </c>
      <c r="B33" s="97"/>
      <c r="C33" s="97"/>
      <c r="D33" s="97"/>
      <c r="E33" s="97"/>
      <c r="F33" s="97"/>
    </row>
    <row r="34" ht="12.75">
      <c r="E34" t="s">
        <v>4</v>
      </c>
    </row>
    <row r="35" spans="4:6" ht="29.25" customHeight="1">
      <c r="D35" s="98" t="s">
        <v>106</v>
      </c>
      <c r="E35" s="98"/>
      <c r="F35" s="98"/>
    </row>
    <row r="36" ht="6" customHeight="1"/>
    <row r="37" ht="12.75" hidden="1"/>
  </sheetData>
  <mergeCells count="26">
    <mergeCell ref="B32:D32"/>
    <mergeCell ref="E32:F32"/>
    <mergeCell ref="A33:F33"/>
    <mergeCell ref="D35:F35"/>
    <mergeCell ref="B29:D29"/>
    <mergeCell ref="E29:F29"/>
    <mergeCell ref="B30:D30"/>
    <mergeCell ref="E30:F30"/>
    <mergeCell ref="B27:D27"/>
    <mergeCell ref="E27:F27"/>
    <mergeCell ref="B28:D28"/>
    <mergeCell ref="E28:F28"/>
    <mergeCell ref="B25:D25"/>
    <mergeCell ref="E25:F25"/>
    <mergeCell ref="B26:D26"/>
    <mergeCell ref="E26:F26"/>
    <mergeCell ref="B31:D31"/>
    <mergeCell ref="E31:F31"/>
    <mergeCell ref="B1:F1"/>
    <mergeCell ref="D2:F2"/>
    <mergeCell ref="C3:F3"/>
    <mergeCell ref="B5:F5"/>
    <mergeCell ref="B23:D23"/>
    <mergeCell ref="E23:F23"/>
    <mergeCell ref="B24:D24"/>
    <mergeCell ref="E24:F24"/>
  </mergeCells>
  <printOptions/>
  <pageMargins left="0.54" right="0.28" top="1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2006-07-25T07:29:02Z</cp:lastPrinted>
  <dcterms:created xsi:type="dcterms:W3CDTF">2001-03-21T13:01:08Z</dcterms:created>
  <dcterms:modified xsi:type="dcterms:W3CDTF">2006-07-25T07:29:40Z</dcterms:modified>
  <cp:category/>
  <cp:version/>
  <cp:contentType/>
  <cp:contentStatus/>
</cp:coreProperties>
</file>