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1 do 354" sheetId="1" r:id="rId1"/>
    <sheet name="zał 2 do 354" sheetId="2" r:id="rId2"/>
  </sheets>
  <definedNames/>
  <calcPr fullCalcOnLoad="1"/>
</workbook>
</file>

<file path=xl/sharedStrings.xml><?xml version="1.0" encoding="utf-8"?>
<sst xmlns="http://schemas.openxmlformats.org/spreadsheetml/2006/main" count="135" uniqueCount="83">
  <si>
    <t>Budowa sieci kanalizacyjnej w gminie</t>
  </si>
  <si>
    <t>Lp</t>
  </si>
  <si>
    <t>Plan po zmianie</t>
  </si>
  <si>
    <t>Przewodniczący Rady Gminy</t>
  </si>
  <si>
    <t>Dział</t>
  </si>
  <si>
    <t>Rozdział</t>
  </si>
  <si>
    <t>§</t>
  </si>
  <si>
    <t>Nazwa</t>
  </si>
  <si>
    <t>Mirosław Byczak</t>
  </si>
  <si>
    <t>Plan przed zmianą</t>
  </si>
  <si>
    <t>010</t>
  </si>
  <si>
    <t>01010</t>
  </si>
  <si>
    <t>Ogółem</t>
  </si>
  <si>
    <t>6050</t>
  </si>
  <si>
    <t>400</t>
  </si>
  <si>
    <t>4002</t>
  </si>
  <si>
    <t>6060</t>
  </si>
  <si>
    <t>Zakup pompy głębinowej i pompy do zestawu pomp tłocznych</t>
  </si>
  <si>
    <t>Przebudowa drogi gminnej Budy Stare, Budy Michałowskie na odcinku 2,65km</t>
  </si>
  <si>
    <t>Zakup budynku ośrodka zdrowia w Jaktorowie</t>
  </si>
  <si>
    <t>Wykonanie robót elewacyjnych budynku Szkoły Podstawowej w Jaktorowie</t>
  </si>
  <si>
    <t>Nadbudowa budynku Szkoły Podstawowej w Międzyborowie</t>
  </si>
  <si>
    <t>Zakup kserokopiarki dla GOPS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</si>
  <si>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</si>
  <si>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</si>
  <si>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</si>
  <si>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</si>
  <si>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</si>
  <si>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</si>
  <si>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</si>
  <si>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</si>
  <si>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</si>
  <si>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</si>
  <si>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</si>
  <si>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</si>
  <si>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</si>
  <si>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chodnika w Międzyborowie i Sadych Budach w ul. Kościuszki (od ul. Maklakiewicza do ul. Ogrodowej), dokumentacja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</si>
  <si>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</si>
  <si>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</si>
  <si>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Zakup zestawów komputerowych dla Urzędu Gminy Jaktorów, zakup przyczepy samochodowej</t>
  </si>
  <si>
    <t>Opracowanie dokumentacji na budowę hali sportowej przy Zespole Szkół Publicznych w Międzyborowie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</si>
  <si>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</si>
  <si>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</si>
  <si>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</si>
  <si>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</si>
  <si>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Budowa sieci wodociągowej w Gminie (Budy Zosine, Budy Stare, Budy Grzybek)</t>
  </si>
  <si>
    <t>Zmniejszenie</t>
  </si>
  <si>
    <t>Wydatki na zakup i objęcie akcji, wniesienie wkładów do spółek prawa handlowego oraz na fundusz statutowy banków państwowych i innych instytucji finansowych</t>
  </si>
  <si>
    <t>6010</t>
  </si>
  <si>
    <t>Prace geodezyjno-projektowe: a) drogi gminnej ul. Armii Krajowej od trasy 719 (ul. Kościuszki, ul. Kopernika do wiaduktu CMK w Bieganowie (cmentarz) z odejściem w ul. Staszica do ul. Okrężnej, b) drogi gminnej ul. Parkowa od drogi powiatowej nr 133 (ul. Pomorska, ul. Jagiełły do trasy nr 719 (ul. Warszawska)</t>
  </si>
  <si>
    <t>Zakup rusztowania aluminiowego dla Urządu Gminy</t>
  </si>
  <si>
    <t>Zakup działki Nr 338/1, 338/2, 338/3 we wsi Kolonia Jaktorów</t>
  </si>
  <si>
    <t>Wykonanie chodników w ul. Warszawskiej, na odcinku od ul. Ogrodowej do ul. Powstańców w Jaktorowie i w ul. Kościuszki, na odcinku od ul. Ogrodowej do ul. Maklakiewicz w Międzyborowie - stosownie do zawartych w dniu 30.05.2006 r. umów z Województwem Mazowieckim-Mazowieckim Zarządem Dróg Wojewódzkich z siedzibą w Warszawie</t>
  </si>
  <si>
    <t>w tym: środki z emisji obligacji</t>
  </si>
  <si>
    <t>Zestawienie zmian w planie wydatków   na  zadania  inwestycyjne  na   rok 2006</t>
  </si>
  <si>
    <t>oraz wieloletnie programy inwestycyjne</t>
  </si>
  <si>
    <t>Nazwa zadania</t>
  </si>
  <si>
    <t>Okres realizacji zadania</t>
  </si>
  <si>
    <t>Wysokość wydatków w latach:</t>
  </si>
  <si>
    <t>Środki własne po zmianie</t>
  </si>
  <si>
    <t>środki do pozyska-
nia</t>
  </si>
  <si>
    <t>Środki własne</t>
  </si>
  <si>
    <t>Środki  własne</t>
  </si>
  <si>
    <t>razem dział 400 - Wytwarzanie i zaopatrywanie w energię elektryczną, gaz i wodę</t>
  </si>
  <si>
    <t>Projekt na wykonanie sygnalizacji świetlnej na skrzyżowaniu ul. Warszawskiej i Chełmońskiego w Jaktorowie</t>
  </si>
  <si>
    <t>razem dział 600-Transport i łączność</t>
  </si>
  <si>
    <t>Zakup zestawów komputerowych oraz przyczepki samoch. dla Urzędu Gminy Jaktorów</t>
  </si>
  <si>
    <t>2006 - 2007</t>
  </si>
  <si>
    <t>801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</si>
  <si>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</si>
  <si>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</si>
  <si>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razem dział 801- Oświata i wychowanie</t>
  </si>
  <si>
    <t xml:space="preserve">Budowa sieci kanalizacyjnej  w gminie </t>
  </si>
  <si>
    <t>2004-2008</t>
  </si>
  <si>
    <t>Razem dział 900</t>
  </si>
  <si>
    <t xml:space="preserve">Łączne nakłady
7+10+11
</t>
  </si>
  <si>
    <t>Ogółem
8+9</t>
  </si>
  <si>
    <t>Koszty dokumentacji projektowej na budowę chodnika w Międzyborowie</t>
  </si>
  <si>
    <t>odsetki od kredytu</t>
  </si>
  <si>
    <t>Zał. Nr 1 do uchwały Nr XLVIII/354/2006</t>
  </si>
  <si>
    <t>Rady Gminy Jaktorów z dnia 5 lipca 2006r</t>
  </si>
  <si>
    <t xml:space="preserve">                                                         Zał Nr 2 uchwały Nr XLVIII/354/2006</t>
  </si>
  <si>
    <t xml:space="preserve">                                                       Rady Gminy Jaktorów z dnia 5 lipca 2006r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</si>
</sst>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E11" sqref="E11"/>
    </sheetView>
  </sheetViews>
  <sheetFormatPr defaultColWidth="9.00390625" defaultRowHeight="12.75"/>
  <cols>
    <col min="1" max="1" width="4.25390625" style="3" customWidth="1"/>
    <col min="2" max="2" width="5.75390625" style="3" bestFit="1" customWidth="1"/>
    <col min="3" max="3" width="9.125" style="3" customWidth="1"/>
    <col min="4" max="4" width="8.375" style="3" customWidth="1"/>
    <col min="5" max="5" width="53.00390625" style="3" customWidth="1"/>
    <col min="6" max="6" width="16.625" style="3" customWidth="1"/>
    <col min="7" max="7" width="13.875" style="3" customWidth="1"/>
    <col min="8" max="8" width="13.25390625" style="3" customWidth="1"/>
    <col min="9" max="9" width="14.875" style="3" customWidth="1"/>
    <col min="10" max="16384" width="9.125" style="3" customWidth="1"/>
  </cols>
  <sheetData>
    <row r="1" spans="6:9" ht="14.25">
      <c r="F1" s="75" t="s">
        <v>79</v>
      </c>
      <c r="G1" s="75"/>
      <c r="H1" s="75"/>
      <c r="I1" s="75"/>
    </row>
    <row r="2" spans="6:9" ht="14.25">
      <c r="F2" s="75" t="s">
        <v>80</v>
      </c>
      <c r="G2" s="75"/>
      <c r="H2" s="75"/>
      <c r="I2" s="75"/>
    </row>
    <row r="3" spans="3:9" ht="15.75">
      <c r="C3" s="78" t="s">
        <v>25</v>
      </c>
      <c r="D3" s="78"/>
      <c r="E3" s="78"/>
      <c r="F3" s="78"/>
      <c r="G3" s="78"/>
      <c r="H3" s="29"/>
      <c r="I3" s="28"/>
    </row>
    <row r="4" spans="1:9" s="32" customFormat="1" ht="14.25" customHeight="1">
      <c r="A4" s="71" t="s">
        <v>1</v>
      </c>
      <c r="B4" s="71" t="s">
        <v>4</v>
      </c>
      <c r="C4" s="71" t="s">
        <v>5</v>
      </c>
      <c r="D4" s="71" t="s">
        <v>27</v>
      </c>
      <c r="E4" s="71" t="s">
        <v>7</v>
      </c>
      <c r="F4" s="76" t="s">
        <v>9</v>
      </c>
      <c r="G4" s="73" t="s">
        <v>26</v>
      </c>
      <c r="H4" s="73" t="s">
        <v>46</v>
      </c>
      <c r="I4" s="73" t="s">
        <v>2</v>
      </c>
    </row>
    <row r="5" spans="1:9" s="32" customFormat="1" ht="12.75" customHeight="1">
      <c r="A5" s="72"/>
      <c r="B5" s="72"/>
      <c r="C5" s="72"/>
      <c r="D5" s="72"/>
      <c r="E5" s="72"/>
      <c r="F5" s="77"/>
      <c r="G5" s="74"/>
      <c r="H5" s="74"/>
      <c r="I5" s="74"/>
    </row>
    <row r="6" spans="1:9" s="13" customFormat="1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s="13" customFormat="1" ht="27.75" customHeight="1">
      <c r="A7" s="5">
        <v>1</v>
      </c>
      <c r="B7" s="18" t="s">
        <v>10</v>
      </c>
      <c r="C7" s="18" t="s">
        <v>11</v>
      </c>
      <c r="D7" s="5">
        <v>6050</v>
      </c>
      <c r="E7" s="16" t="s">
        <v>45</v>
      </c>
      <c r="F7" s="1">
        <v>70000</v>
      </c>
      <c r="G7" s="1"/>
      <c r="H7" s="5"/>
      <c r="I7" s="7">
        <f>F7</f>
        <v>70000</v>
      </c>
    </row>
    <row r="8" spans="1:9" s="21" customFormat="1" ht="18" customHeight="1">
      <c r="A8" s="12"/>
      <c r="B8" s="12"/>
      <c r="C8" s="12"/>
      <c r="D8" s="12"/>
      <c r="E8" s="12" t="s">
        <v>28</v>
      </c>
      <c r="F8" s="20">
        <f>SUM(F7)</f>
        <v>70000</v>
      </c>
      <c r="G8" s="20">
        <f>SUM(G7)</f>
        <v>0</v>
      </c>
      <c r="H8" s="12"/>
      <c r="I8" s="20">
        <f>SUM(I7)</f>
        <v>70000</v>
      </c>
    </row>
    <row r="9" spans="1:9" ht="29.25" customHeight="1">
      <c r="A9" s="6">
        <v>2</v>
      </c>
      <c r="B9" s="22" t="s">
        <v>14</v>
      </c>
      <c r="C9" s="22" t="s">
        <v>15</v>
      </c>
      <c r="D9" s="22" t="s">
        <v>16</v>
      </c>
      <c r="E9" s="16" t="s">
        <v>17</v>
      </c>
      <c r="F9" s="1">
        <v>22000</v>
      </c>
      <c r="G9" s="1"/>
      <c r="H9" s="1"/>
      <c r="I9" s="1">
        <f>F9</f>
        <v>22000</v>
      </c>
    </row>
    <row r="10" spans="1:9" s="15" customFormat="1" ht="25.5" customHeight="1">
      <c r="A10" s="9"/>
      <c r="B10" s="33"/>
      <c r="C10" s="9"/>
      <c r="D10" s="9"/>
      <c r="E10" s="34" t="s">
        <v>29</v>
      </c>
      <c r="F10" s="35">
        <f>SUM(F9:F9)</f>
        <v>22000</v>
      </c>
      <c r="G10" s="35"/>
      <c r="H10" s="35"/>
      <c r="I10" s="35">
        <f>SUM(I9)</f>
        <v>22000</v>
      </c>
    </row>
    <row r="11" spans="1:9" s="8" customFormat="1" ht="99.75" customHeight="1">
      <c r="A11" s="19">
        <v>3</v>
      </c>
      <c r="B11" s="39">
        <v>600</v>
      </c>
      <c r="C11" s="19">
        <v>60013</v>
      </c>
      <c r="D11" s="19">
        <v>6050</v>
      </c>
      <c r="E11" s="40" t="s">
        <v>52</v>
      </c>
      <c r="F11" s="41">
        <v>550000</v>
      </c>
      <c r="G11" s="41">
        <v>0</v>
      </c>
      <c r="H11" s="41"/>
      <c r="I11" s="41">
        <f>F11+G11</f>
        <v>550000</v>
      </c>
    </row>
    <row r="12" spans="1:9" ht="27.75" customHeight="1">
      <c r="A12" s="6">
        <v>4</v>
      </c>
      <c r="B12" s="23"/>
      <c r="C12" s="6">
        <v>60016</v>
      </c>
      <c r="D12" s="6">
        <v>6050</v>
      </c>
      <c r="E12" s="16" t="s">
        <v>36</v>
      </c>
      <c r="F12" s="1">
        <v>34000</v>
      </c>
      <c r="G12" s="1"/>
      <c r="H12" s="1">
        <v>0</v>
      </c>
      <c r="I12" s="1">
        <f>F12-H12</f>
        <v>34000</v>
      </c>
    </row>
    <row r="13" spans="1:9" ht="27.75" customHeight="1">
      <c r="A13" s="19">
        <v>5</v>
      </c>
      <c r="B13" s="23"/>
      <c r="C13" s="6">
        <v>60016</v>
      </c>
      <c r="D13" s="6">
        <v>6050</v>
      </c>
      <c r="E13" s="24" t="s">
        <v>18</v>
      </c>
      <c r="F13" s="1">
        <v>917000</v>
      </c>
      <c r="G13" s="1"/>
      <c r="H13" s="1"/>
      <c r="I13" s="1">
        <f>F13-H13</f>
        <v>917000</v>
      </c>
    </row>
    <row r="14" spans="1:9" ht="27.75" customHeight="1">
      <c r="A14" s="6">
        <v>6</v>
      </c>
      <c r="B14" s="23"/>
      <c r="C14" s="6">
        <v>60016</v>
      </c>
      <c r="D14" s="6">
        <v>6050</v>
      </c>
      <c r="E14" s="24" t="s">
        <v>37</v>
      </c>
      <c r="F14" s="1">
        <v>7000</v>
      </c>
      <c r="G14" s="1"/>
      <c r="H14" s="1"/>
      <c r="I14" s="1">
        <f>F14+G14</f>
        <v>7000</v>
      </c>
    </row>
    <row r="15" spans="1:9" ht="40.5" customHeight="1">
      <c r="A15" s="19">
        <v>7</v>
      </c>
      <c r="B15" s="23"/>
      <c r="C15" s="6">
        <v>60016</v>
      </c>
      <c r="D15" s="6">
        <v>6050</v>
      </c>
      <c r="E15" s="16" t="s">
        <v>38</v>
      </c>
      <c r="F15" s="1">
        <v>15000</v>
      </c>
      <c r="G15" s="1"/>
      <c r="H15" s="1"/>
      <c r="I15" s="1">
        <f>F15+G15</f>
        <v>15000</v>
      </c>
    </row>
    <row r="16" spans="1:9" ht="84" customHeight="1">
      <c r="A16" s="6">
        <v>8</v>
      </c>
      <c r="B16" s="23"/>
      <c r="C16" s="6">
        <v>60016</v>
      </c>
      <c r="D16" s="6">
        <v>6050</v>
      </c>
      <c r="E16" s="16" t="s">
        <v>49</v>
      </c>
      <c r="F16" s="1">
        <v>90000</v>
      </c>
      <c r="G16" s="1"/>
      <c r="H16" s="1"/>
      <c r="I16" s="1">
        <f>F16+G16</f>
        <v>90000</v>
      </c>
    </row>
    <row r="17" spans="1:9" s="15" customFormat="1" ht="17.25" customHeight="1">
      <c r="A17" s="9"/>
      <c r="B17" s="33"/>
      <c r="C17" s="9"/>
      <c r="D17" s="9"/>
      <c r="E17" s="34" t="s">
        <v>30</v>
      </c>
      <c r="F17" s="35">
        <f>F11+F12+F13+F14+F15+F16</f>
        <v>1613000</v>
      </c>
      <c r="G17" s="35">
        <f>G11+G12+G13+G14+G15+G16</f>
        <v>0</v>
      </c>
      <c r="H17" s="35">
        <f>SUM(H12:H16)</f>
        <v>0</v>
      </c>
      <c r="I17" s="35">
        <f>SUM(I11:I16)</f>
        <v>1613000</v>
      </c>
    </row>
    <row r="18" spans="1:9" ht="26.25" customHeight="1">
      <c r="A18" s="6">
        <v>9</v>
      </c>
      <c r="B18" s="23">
        <v>700</v>
      </c>
      <c r="C18" s="6">
        <v>70005</v>
      </c>
      <c r="D18" s="6">
        <v>6060</v>
      </c>
      <c r="E18" s="24" t="s">
        <v>51</v>
      </c>
      <c r="F18" s="1">
        <v>50000</v>
      </c>
      <c r="G18" s="1"/>
      <c r="H18" s="1"/>
      <c r="I18" s="1">
        <f>F18-H18</f>
        <v>50000</v>
      </c>
    </row>
    <row r="19" spans="1:9" ht="16.5" customHeight="1">
      <c r="A19" s="6">
        <v>10</v>
      </c>
      <c r="B19" s="23"/>
      <c r="C19" s="6">
        <v>70005</v>
      </c>
      <c r="D19" s="6">
        <v>6060</v>
      </c>
      <c r="E19" s="24" t="s">
        <v>19</v>
      </c>
      <c r="F19" s="1">
        <v>475000</v>
      </c>
      <c r="G19" s="1"/>
      <c r="H19" s="1"/>
      <c r="I19" s="1">
        <f>F19+G19</f>
        <v>475000</v>
      </c>
    </row>
    <row r="20" spans="1:9" s="10" customFormat="1" ht="20.25" customHeight="1">
      <c r="A20" s="17"/>
      <c r="B20" s="36"/>
      <c r="C20" s="17"/>
      <c r="D20" s="17"/>
      <c r="E20" s="37" t="s">
        <v>31</v>
      </c>
      <c r="F20" s="38">
        <f>SUM(F18:F19)</f>
        <v>525000</v>
      </c>
      <c r="G20" s="38">
        <f>SUM(G18:G19)</f>
        <v>0</v>
      </c>
      <c r="H20" s="38">
        <f>SUM(H18:H19)</f>
        <v>0</v>
      </c>
      <c r="I20" s="38">
        <f>SUM(I18:I19)</f>
        <v>525000</v>
      </c>
    </row>
    <row r="21" spans="1:9" s="8" customFormat="1" ht="28.5" customHeight="1">
      <c r="A21" s="19">
        <v>11</v>
      </c>
      <c r="B21" s="39">
        <v>750</v>
      </c>
      <c r="C21" s="19">
        <v>75023</v>
      </c>
      <c r="D21" s="19">
        <v>6060</v>
      </c>
      <c r="E21" s="40" t="s">
        <v>39</v>
      </c>
      <c r="F21" s="41">
        <v>13600</v>
      </c>
      <c r="G21" s="41"/>
      <c r="H21" s="41"/>
      <c r="I21" s="41">
        <f>F21+G21</f>
        <v>13600</v>
      </c>
    </row>
    <row r="22" spans="1:9" s="8" customFormat="1" ht="17.25" customHeight="1">
      <c r="A22" s="19">
        <v>12</v>
      </c>
      <c r="B22" s="39"/>
      <c r="C22" s="19">
        <v>75023</v>
      </c>
      <c r="D22" s="19">
        <v>6060</v>
      </c>
      <c r="E22" s="40" t="s">
        <v>50</v>
      </c>
      <c r="F22" s="41">
        <v>12000</v>
      </c>
      <c r="G22" s="41"/>
      <c r="H22" s="41"/>
      <c r="I22" s="41">
        <f>F22+G22</f>
        <v>12000</v>
      </c>
    </row>
    <row r="23" spans="1:9" s="10" customFormat="1" ht="17.25" customHeight="1">
      <c r="A23" s="17"/>
      <c r="B23" s="36"/>
      <c r="C23" s="17"/>
      <c r="D23" s="17"/>
      <c r="E23" s="37" t="s">
        <v>32</v>
      </c>
      <c r="F23" s="38">
        <f>F21+F22</f>
        <v>25600</v>
      </c>
      <c r="G23" s="38">
        <f>SUM(G21:G22)</f>
        <v>0</v>
      </c>
      <c r="H23" s="38"/>
      <c r="I23" s="38">
        <f>I21+I22</f>
        <v>25600</v>
      </c>
    </row>
    <row r="24" spans="1:9" ht="27.75" customHeight="1">
      <c r="A24" s="6">
        <v>13</v>
      </c>
      <c r="B24" s="23">
        <v>801</v>
      </c>
      <c r="C24" s="6">
        <v>80101</v>
      </c>
      <c r="D24" s="6">
        <v>6050</v>
      </c>
      <c r="E24" s="25" t="s">
        <v>20</v>
      </c>
      <c r="F24" s="1">
        <v>380000</v>
      </c>
      <c r="G24" s="1"/>
      <c r="H24" s="1"/>
      <c r="I24" s="1">
        <f>F24+G24</f>
        <v>380000</v>
      </c>
    </row>
    <row r="25" spans="1:9" ht="27" customHeight="1">
      <c r="A25" s="6">
        <v>14</v>
      </c>
      <c r="B25" s="23"/>
      <c r="C25" s="6">
        <v>80101</v>
      </c>
      <c r="D25" s="6">
        <v>6050</v>
      </c>
      <c r="E25" s="25" t="s">
        <v>21</v>
      </c>
      <c r="F25" s="1">
        <v>2644697</v>
      </c>
      <c r="G25" s="1"/>
      <c r="H25" s="1">
        <v>0</v>
      </c>
      <c r="I25" s="1">
        <f>F25-H25</f>
        <v>2644697</v>
      </c>
    </row>
    <row r="26" spans="1:9" ht="15.75" customHeight="1">
      <c r="A26" s="6"/>
      <c r="B26" s="23"/>
      <c r="C26" s="6"/>
      <c r="D26" s="6"/>
      <c r="E26" s="25" t="s">
        <v>53</v>
      </c>
      <c r="F26" s="1">
        <v>2575000</v>
      </c>
      <c r="G26" s="1"/>
      <c r="H26" s="1"/>
      <c r="I26" s="1">
        <f>F26</f>
        <v>2575000</v>
      </c>
    </row>
    <row r="27" spans="1:9" ht="29.25" customHeight="1">
      <c r="A27" s="6">
        <v>15</v>
      </c>
      <c r="B27" s="23"/>
      <c r="C27" s="6">
        <v>80101</v>
      </c>
      <c r="D27" s="6">
        <v>6050</v>
      </c>
      <c r="E27" s="25" t="s">
        <v>40</v>
      </c>
      <c r="F27" s="1">
        <v>10309</v>
      </c>
      <c r="G27" s="1"/>
      <c r="H27" s="1"/>
      <c r="I27" s="1">
        <f>F27</f>
        <v>10309</v>
      </c>
    </row>
    <row r="28" spans="1:9" ht="29.25" customHeight="1">
      <c r="A28" s="6">
        <v>16</v>
      </c>
      <c r="B28" s="23"/>
      <c r="C28" s="6">
        <v>80101</v>
      </c>
      <c r="D28" s="6">
        <v>6050</v>
      </c>
      <c r="E28" s="25" t="s">
        <v>42</v>
      </c>
      <c r="F28" s="1">
        <v>16000</v>
      </c>
      <c r="G28" s="1"/>
      <c r="H28" s="1"/>
      <c r="I28" s="1">
        <f>F28</f>
        <v>16000</v>
      </c>
    </row>
    <row r="29" spans="1:9" ht="42" customHeight="1">
      <c r="A29" s="6">
        <v>17</v>
      </c>
      <c r="B29" s="23"/>
      <c r="C29" s="6">
        <v>80104</v>
      </c>
      <c r="D29" s="6">
        <v>6050</v>
      </c>
      <c r="E29" s="25" t="s">
        <v>69</v>
      </c>
      <c r="F29" s="1">
        <v>35000</v>
      </c>
      <c r="G29" s="1"/>
      <c r="H29" s="1"/>
      <c r="I29" s="1">
        <f>F29</f>
        <v>35000</v>
      </c>
    </row>
    <row r="30" spans="1:9" ht="39" customHeight="1">
      <c r="A30" s="6">
        <v>18</v>
      </c>
      <c r="B30" s="23"/>
      <c r="C30" s="6">
        <v>80104</v>
      </c>
      <c r="D30" s="6">
        <v>6050</v>
      </c>
      <c r="E30" s="16" t="s">
        <v>70</v>
      </c>
      <c r="F30" s="1">
        <v>365000</v>
      </c>
      <c r="G30" s="1"/>
      <c r="H30" s="1"/>
      <c r="I30" s="1">
        <f>F30-H30</f>
        <v>365000</v>
      </c>
    </row>
    <row r="31" spans="1:9" ht="18.75" customHeight="1">
      <c r="A31" s="6"/>
      <c r="B31" s="23"/>
      <c r="C31" s="6"/>
      <c r="D31" s="6"/>
      <c r="E31" s="25" t="s">
        <v>53</v>
      </c>
      <c r="F31" s="1">
        <v>345000</v>
      </c>
      <c r="G31" s="1"/>
      <c r="H31" s="1"/>
      <c r="I31" s="1">
        <f>F31</f>
        <v>345000</v>
      </c>
    </row>
    <row r="32" spans="1:9" ht="27" customHeight="1">
      <c r="A32" s="6">
        <v>19</v>
      </c>
      <c r="B32" s="23"/>
      <c r="C32" s="6">
        <v>80110</v>
      </c>
      <c r="D32" s="6">
        <v>6050</v>
      </c>
      <c r="E32" s="16" t="s">
        <v>41</v>
      </c>
      <c r="F32" s="1">
        <v>87000</v>
      </c>
      <c r="G32" s="1"/>
      <c r="H32" s="1"/>
      <c r="I32" s="1">
        <f>F32+G32</f>
        <v>87000</v>
      </c>
    </row>
    <row r="33" spans="1:9" s="15" customFormat="1" ht="16.5" customHeight="1">
      <c r="A33" s="9"/>
      <c r="B33" s="42"/>
      <c r="C33" s="9"/>
      <c r="D33" s="9"/>
      <c r="E33" s="34" t="s">
        <v>33</v>
      </c>
      <c r="F33" s="14">
        <f>F24+F25+F27+F28+F29+F30+F32</f>
        <v>3538006</v>
      </c>
      <c r="G33" s="14">
        <f>SUM(G24:G32)</f>
        <v>0</v>
      </c>
      <c r="H33" s="14">
        <f>SUM(H24:H32)</f>
        <v>0</v>
      </c>
      <c r="I33" s="14">
        <f>I24+I25+I27+I28+I29+I30+I32</f>
        <v>3538006</v>
      </c>
    </row>
    <row r="34" spans="1:9" ht="17.25" customHeight="1">
      <c r="A34" s="6">
        <v>20</v>
      </c>
      <c r="B34" s="6">
        <v>852</v>
      </c>
      <c r="C34" s="6">
        <v>85219</v>
      </c>
      <c r="D34" s="6">
        <v>6060</v>
      </c>
      <c r="E34" s="27" t="s">
        <v>22</v>
      </c>
      <c r="F34" s="2">
        <v>10000</v>
      </c>
      <c r="G34" s="2"/>
      <c r="H34" s="2"/>
      <c r="I34" s="2">
        <f>F34</f>
        <v>10000</v>
      </c>
    </row>
    <row r="35" spans="1:9" s="15" customFormat="1" ht="18.75" customHeight="1">
      <c r="A35" s="9"/>
      <c r="B35" s="33"/>
      <c r="C35" s="9"/>
      <c r="D35" s="9"/>
      <c r="E35" s="43" t="s">
        <v>34</v>
      </c>
      <c r="F35" s="14">
        <v>10000</v>
      </c>
      <c r="G35" s="14"/>
      <c r="H35" s="14"/>
      <c r="I35" s="14">
        <f>SUM(I34)</f>
        <v>10000</v>
      </c>
    </row>
    <row r="36" spans="1:9" ht="18" customHeight="1">
      <c r="A36" s="6">
        <v>21</v>
      </c>
      <c r="B36" s="26" t="s">
        <v>23</v>
      </c>
      <c r="C36" s="22" t="s">
        <v>24</v>
      </c>
      <c r="D36" s="22" t="s">
        <v>13</v>
      </c>
      <c r="E36" s="16" t="s">
        <v>0</v>
      </c>
      <c r="F36" s="1">
        <v>993634</v>
      </c>
      <c r="G36" s="1"/>
      <c r="H36" s="1"/>
      <c r="I36" s="1">
        <f>F36+G36</f>
        <v>993634</v>
      </c>
    </row>
    <row r="37" spans="1:9" ht="30" customHeight="1">
      <c r="A37" s="6">
        <v>22</v>
      </c>
      <c r="B37" s="26"/>
      <c r="C37" s="22" t="s">
        <v>24</v>
      </c>
      <c r="D37" s="22" t="s">
        <v>48</v>
      </c>
      <c r="E37" s="16" t="s">
        <v>47</v>
      </c>
      <c r="F37" s="1">
        <v>1768000</v>
      </c>
      <c r="G37" s="1"/>
      <c r="H37" s="1"/>
      <c r="I37" s="1">
        <f>F37</f>
        <v>1768000</v>
      </c>
    </row>
    <row r="38" spans="1:9" ht="18" customHeight="1">
      <c r="A38" s="6">
        <v>23</v>
      </c>
      <c r="B38" s="26"/>
      <c r="C38" s="22" t="s">
        <v>43</v>
      </c>
      <c r="D38" s="22" t="s">
        <v>16</v>
      </c>
      <c r="E38" s="24" t="s">
        <v>44</v>
      </c>
      <c r="F38" s="1">
        <v>22400</v>
      </c>
      <c r="G38" s="1"/>
      <c r="H38" s="1"/>
      <c r="I38" s="1">
        <f>F38+G38</f>
        <v>22400</v>
      </c>
    </row>
    <row r="39" spans="1:9" s="15" customFormat="1" ht="26.25" customHeight="1">
      <c r="A39" s="9"/>
      <c r="B39" s="9"/>
      <c r="C39" s="9"/>
      <c r="D39" s="9"/>
      <c r="E39" s="43" t="s">
        <v>35</v>
      </c>
      <c r="F39" s="14">
        <f>F36+F37+F38</f>
        <v>2784034</v>
      </c>
      <c r="G39" s="14">
        <f>G36+G38</f>
        <v>0</v>
      </c>
      <c r="H39" s="14">
        <f>SUM(H36:H36)</f>
        <v>0</v>
      </c>
      <c r="I39" s="11">
        <f>I36+I37+I38</f>
        <v>2784034</v>
      </c>
    </row>
    <row r="40" spans="1:9" s="46" customFormat="1" ht="24.75" customHeight="1">
      <c r="A40" s="44"/>
      <c r="B40" s="44"/>
      <c r="C40" s="44"/>
      <c r="D40" s="44"/>
      <c r="E40" s="45" t="s">
        <v>12</v>
      </c>
      <c r="F40" s="38">
        <f>F8+F10+F17+F20+F23+F33+F35+F39</f>
        <v>8587640</v>
      </c>
      <c r="G40" s="35">
        <f>G8+G17+G20+G23+G33+G39</f>
        <v>0</v>
      </c>
      <c r="H40" s="35">
        <f>H17+H20+H33</f>
        <v>0</v>
      </c>
      <c r="I40" s="47">
        <f>I8+I10+I17+I20+I23+I33+I35+I39</f>
        <v>8587640</v>
      </c>
    </row>
    <row r="41" spans="7:9" ht="20.25" customHeight="1">
      <c r="G41" s="75" t="s">
        <v>3</v>
      </c>
      <c r="H41" s="75"/>
      <c r="I41" s="75"/>
    </row>
    <row r="42" spans="7:9" ht="26.25" customHeight="1">
      <c r="G42" s="75" t="s">
        <v>8</v>
      </c>
      <c r="H42" s="75"/>
      <c r="I42" s="75"/>
    </row>
  </sheetData>
  <mergeCells count="14">
    <mergeCell ref="F1:I1"/>
    <mergeCell ref="F2:I2"/>
    <mergeCell ref="C3:G3"/>
    <mergeCell ref="G41:I41"/>
    <mergeCell ref="G42:I42"/>
    <mergeCell ref="H4:H5"/>
    <mergeCell ref="F4:F5"/>
    <mergeCell ref="B4:B5"/>
    <mergeCell ref="A4:A5"/>
    <mergeCell ref="G4:G5"/>
    <mergeCell ref="I4:I5"/>
    <mergeCell ref="E4:E5"/>
    <mergeCell ref="D4:D5"/>
    <mergeCell ref="C4:C5"/>
  </mergeCells>
  <printOptions/>
  <pageMargins left="0.5118110236220472" right="0.1968503937007874" top="0.43" bottom="0.3" header="0.29" footer="0.2362204724409449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C1">
      <selection activeCell="F2" sqref="F2:L2"/>
    </sheetView>
  </sheetViews>
  <sheetFormatPr defaultColWidth="9.00390625" defaultRowHeight="12.75"/>
  <cols>
    <col min="1" max="1" width="4.00390625" style="3" customWidth="1"/>
    <col min="2" max="2" width="5.75390625" style="3" bestFit="1" customWidth="1"/>
    <col min="3" max="3" width="9.125" style="3" customWidth="1"/>
    <col min="4" max="4" width="6.125" style="3" customWidth="1"/>
    <col min="5" max="5" width="39.875" style="3" customWidth="1"/>
    <col min="6" max="6" width="8.25390625" style="3" customWidth="1"/>
    <col min="7" max="8" width="11.625" style="3" customWidth="1"/>
    <col min="9" max="9" width="12.125" style="3" customWidth="1"/>
    <col min="10" max="11" width="10.25390625" style="3" customWidth="1"/>
    <col min="12" max="12" width="12.375" style="3" customWidth="1"/>
    <col min="13" max="16384" width="9.125" style="3" customWidth="1"/>
  </cols>
  <sheetData>
    <row r="1" spans="6:12" ht="14.25">
      <c r="F1" s="92" t="s">
        <v>81</v>
      </c>
      <c r="G1" s="92"/>
      <c r="H1" s="92"/>
      <c r="I1" s="92"/>
      <c r="J1" s="92"/>
      <c r="K1" s="92"/>
      <c r="L1" s="92"/>
    </row>
    <row r="2" spans="6:12" ht="14.25">
      <c r="F2" s="75" t="s">
        <v>82</v>
      </c>
      <c r="G2" s="75"/>
      <c r="H2" s="75"/>
      <c r="I2" s="75"/>
      <c r="J2" s="75"/>
      <c r="K2" s="75"/>
      <c r="L2" s="75"/>
    </row>
    <row r="3" spans="6:12" ht="9.75" customHeight="1">
      <c r="F3" s="75"/>
      <c r="G3" s="75"/>
      <c r="H3" s="75"/>
      <c r="I3" s="75"/>
      <c r="J3" s="75"/>
      <c r="K3" s="75"/>
      <c r="L3" s="75"/>
    </row>
    <row r="4" spans="3:12" ht="15.75">
      <c r="C4" s="78" t="s">
        <v>54</v>
      </c>
      <c r="D4" s="78"/>
      <c r="E4" s="78"/>
      <c r="F4" s="78"/>
      <c r="G4" s="78"/>
      <c r="H4" s="78"/>
      <c r="I4" s="78"/>
      <c r="J4" s="78"/>
      <c r="K4" s="78"/>
      <c r="L4" s="28"/>
    </row>
    <row r="5" spans="3:12" s="30" customFormat="1" ht="15.75" customHeight="1">
      <c r="C5" s="84" t="s">
        <v>55</v>
      </c>
      <c r="D5" s="84"/>
      <c r="E5" s="84"/>
      <c r="F5" s="84"/>
      <c r="G5" s="84"/>
      <c r="H5" s="84"/>
      <c r="I5" s="84"/>
      <c r="J5" s="84"/>
      <c r="K5" s="84"/>
      <c r="L5" s="31"/>
    </row>
    <row r="6" spans="1:12" s="32" customFormat="1" ht="14.25">
      <c r="A6" s="71" t="s">
        <v>1</v>
      </c>
      <c r="B6" s="71" t="s">
        <v>4</v>
      </c>
      <c r="C6" s="71" t="s">
        <v>5</v>
      </c>
      <c r="D6" s="71" t="s">
        <v>6</v>
      </c>
      <c r="E6" s="71" t="s">
        <v>56</v>
      </c>
      <c r="F6" s="70" t="s">
        <v>57</v>
      </c>
      <c r="G6" s="73" t="s">
        <v>75</v>
      </c>
      <c r="H6" s="88" t="s">
        <v>58</v>
      </c>
      <c r="I6" s="88"/>
      <c r="J6" s="88"/>
      <c r="K6" s="88"/>
      <c r="L6" s="88"/>
    </row>
    <row r="7" spans="1:12" s="32" customFormat="1" ht="15">
      <c r="A7" s="85"/>
      <c r="B7" s="85"/>
      <c r="C7" s="85"/>
      <c r="D7" s="85"/>
      <c r="E7" s="85"/>
      <c r="F7" s="86"/>
      <c r="G7" s="81"/>
      <c r="H7" s="89">
        <v>2006</v>
      </c>
      <c r="I7" s="90"/>
      <c r="J7" s="91"/>
      <c r="K7" s="6">
        <v>2007</v>
      </c>
      <c r="L7" s="48">
        <v>2008</v>
      </c>
    </row>
    <row r="8" spans="1:12" s="32" customFormat="1" ht="14.25" customHeight="1">
      <c r="A8" s="85"/>
      <c r="B8" s="85"/>
      <c r="C8" s="85"/>
      <c r="D8" s="85"/>
      <c r="E8" s="85"/>
      <c r="F8" s="86"/>
      <c r="G8" s="81"/>
      <c r="H8" s="81" t="s">
        <v>76</v>
      </c>
      <c r="I8" s="82" t="s">
        <v>59</v>
      </c>
      <c r="J8" s="79" t="s">
        <v>60</v>
      </c>
      <c r="K8" s="73" t="s">
        <v>61</v>
      </c>
      <c r="L8" s="73" t="s">
        <v>62</v>
      </c>
    </row>
    <row r="9" spans="1:12" s="32" customFormat="1" ht="42.75" customHeight="1">
      <c r="A9" s="72"/>
      <c r="B9" s="72"/>
      <c r="C9" s="72"/>
      <c r="D9" s="72"/>
      <c r="E9" s="72"/>
      <c r="F9" s="87"/>
      <c r="G9" s="74"/>
      <c r="H9" s="74"/>
      <c r="I9" s="83"/>
      <c r="J9" s="80"/>
      <c r="K9" s="74"/>
      <c r="L9" s="74"/>
    </row>
    <row r="10" spans="1:12" s="13" customFormat="1" ht="14.25">
      <c r="A10" s="5">
        <v>1</v>
      </c>
      <c r="B10" s="5">
        <v>2</v>
      </c>
      <c r="C10" s="5">
        <v>3</v>
      </c>
      <c r="D10" s="5"/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5">
        <v>9</v>
      </c>
      <c r="K10" s="5">
        <v>10</v>
      </c>
      <c r="L10" s="5">
        <v>11</v>
      </c>
    </row>
    <row r="11" spans="1:12" s="13" customFormat="1" ht="29.25" customHeight="1">
      <c r="A11" s="6">
        <v>1</v>
      </c>
      <c r="B11" s="22" t="s">
        <v>10</v>
      </c>
      <c r="C11" s="22" t="s">
        <v>11</v>
      </c>
      <c r="D11" s="22">
        <v>6050</v>
      </c>
      <c r="E11" s="16" t="s">
        <v>45</v>
      </c>
      <c r="F11" s="25">
        <v>2006</v>
      </c>
      <c r="G11" s="1">
        <f>H11</f>
        <v>70000</v>
      </c>
      <c r="H11" s="1">
        <f>I11+J11</f>
        <v>70000</v>
      </c>
      <c r="I11" s="1">
        <v>70000</v>
      </c>
      <c r="J11" s="5"/>
      <c r="K11" s="5"/>
      <c r="L11" s="5"/>
    </row>
    <row r="12" spans="1:12" s="21" customFormat="1" ht="18.75" customHeight="1">
      <c r="A12" s="12"/>
      <c r="B12" s="49"/>
      <c r="C12" s="49"/>
      <c r="D12" s="12"/>
      <c r="E12" s="50" t="s">
        <v>28</v>
      </c>
      <c r="F12" s="51"/>
      <c r="G12" s="38">
        <f>SUM(G11)</f>
        <v>70000</v>
      </c>
      <c r="H12" s="38">
        <f>SUM(H11)</f>
        <v>70000</v>
      </c>
      <c r="I12" s="38">
        <f>SUM(I11)</f>
        <v>70000</v>
      </c>
      <c r="J12" s="12"/>
      <c r="K12" s="12"/>
      <c r="L12" s="12"/>
    </row>
    <row r="13" spans="1:12" ht="29.25" customHeight="1">
      <c r="A13" s="6">
        <v>2</v>
      </c>
      <c r="B13" s="22" t="s">
        <v>14</v>
      </c>
      <c r="C13" s="22" t="s">
        <v>15</v>
      </c>
      <c r="D13" s="22" t="s">
        <v>16</v>
      </c>
      <c r="E13" s="16" t="s">
        <v>17</v>
      </c>
      <c r="F13" s="25">
        <v>2006</v>
      </c>
      <c r="G13" s="1">
        <f>H13</f>
        <v>22000</v>
      </c>
      <c r="H13" s="1">
        <f>I13+J13</f>
        <v>22000</v>
      </c>
      <c r="I13" s="1">
        <v>22000</v>
      </c>
      <c r="J13" s="1"/>
      <c r="K13" s="1"/>
      <c r="L13" s="1"/>
    </row>
    <row r="14" spans="1:12" s="15" customFormat="1" ht="39" customHeight="1">
      <c r="A14" s="9"/>
      <c r="B14" s="33"/>
      <c r="C14" s="9"/>
      <c r="D14" s="9"/>
      <c r="E14" s="34" t="s">
        <v>63</v>
      </c>
      <c r="F14" s="52"/>
      <c r="G14" s="35">
        <f>H14</f>
        <v>22000</v>
      </c>
      <c r="H14" s="35">
        <f>I14</f>
        <v>22000</v>
      </c>
      <c r="I14" s="35">
        <f>SUM(I13:I13)</f>
        <v>22000</v>
      </c>
      <c r="J14" s="35"/>
      <c r="K14" s="35"/>
      <c r="L14" s="35"/>
    </row>
    <row r="15" spans="1:12" ht="133.5" customHeight="1">
      <c r="A15" s="6">
        <v>3</v>
      </c>
      <c r="B15" s="23">
        <v>600</v>
      </c>
      <c r="C15" s="6">
        <v>60016</v>
      </c>
      <c r="D15" s="6">
        <v>6050</v>
      </c>
      <c r="E15" s="40" t="s">
        <v>52</v>
      </c>
      <c r="F15" s="53">
        <v>2006</v>
      </c>
      <c r="G15" s="1">
        <f>H15</f>
        <v>550000</v>
      </c>
      <c r="H15" s="1">
        <f>I15+J15</f>
        <v>550000</v>
      </c>
      <c r="I15" s="1">
        <v>550000</v>
      </c>
      <c r="J15" s="1"/>
      <c r="K15" s="1"/>
      <c r="L15" s="1"/>
    </row>
    <row r="16" spans="1:12" ht="27.75" customHeight="1">
      <c r="A16" s="6">
        <v>4</v>
      </c>
      <c r="B16" s="23">
        <v>600</v>
      </c>
      <c r="C16" s="6">
        <v>600169</v>
      </c>
      <c r="D16" s="6">
        <v>6050</v>
      </c>
      <c r="E16" s="16" t="s">
        <v>77</v>
      </c>
      <c r="F16" s="53"/>
      <c r="G16" s="1">
        <f>H16</f>
        <v>34000</v>
      </c>
      <c r="H16" s="1">
        <f>I16</f>
        <v>34000</v>
      </c>
      <c r="I16" s="1">
        <v>34000</v>
      </c>
      <c r="J16" s="1"/>
      <c r="K16" s="1"/>
      <c r="L16" s="1"/>
    </row>
    <row r="17" spans="1:12" ht="30.75" customHeight="1">
      <c r="A17" s="6">
        <v>5</v>
      </c>
      <c r="B17" s="23">
        <v>600</v>
      </c>
      <c r="C17" s="6">
        <v>60016</v>
      </c>
      <c r="D17" s="6">
        <v>6050</v>
      </c>
      <c r="E17" s="24" t="s">
        <v>18</v>
      </c>
      <c r="F17" s="53">
        <v>2006</v>
      </c>
      <c r="G17" s="1">
        <f>H17</f>
        <v>3667000</v>
      </c>
      <c r="H17" s="1">
        <f>I17+J17</f>
        <v>3667000</v>
      </c>
      <c r="I17" s="1">
        <v>917000</v>
      </c>
      <c r="J17" s="1">
        <v>2750000</v>
      </c>
      <c r="K17" s="1"/>
      <c r="L17" s="1"/>
    </row>
    <row r="18" spans="1:12" ht="30.75" customHeight="1">
      <c r="A18" s="6">
        <v>6</v>
      </c>
      <c r="B18" s="23">
        <v>600</v>
      </c>
      <c r="C18" s="6">
        <v>60016</v>
      </c>
      <c r="D18" s="6">
        <v>6050</v>
      </c>
      <c r="E18" s="24" t="s">
        <v>37</v>
      </c>
      <c r="F18" s="53">
        <v>2006</v>
      </c>
      <c r="G18" s="1">
        <f>H18+K18+L18</f>
        <v>7000</v>
      </c>
      <c r="H18" s="1">
        <f>I18+J18</f>
        <v>7000</v>
      </c>
      <c r="I18" s="1">
        <v>7000</v>
      </c>
      <c r="J18" s="1"/>
      <c r="K18" s="1"/>
      <c r="L18" s="1"/>
    </row>
    <row r="19" spans="1:12" ht="51.75" customHeight="1">
      <c r="A19" s="6">
        <v>7</v>
      </c>
      <c r="B19" s="23">
        <v>600</v>
      </c>
      <c r="C19" s="6">
        <v>60016</v>
      </c>
      <c r="D19" s="6">
        <v>6050</v>
      </c>
      <c r="E19" s="24" t="s">
        <v>64</v>
      </c>
      <c r="F19" s="53">
        <v>2006</v>
      </c>
      <c r="G19" s="1">
        <f>H19+K19+L19</f>
        <v>15000</v>
      </c>
      <c r="H19" s="1">
        <f>I19+J19</f>
        <v>15000</v>
      </c>
      <c r="I19" s="1">
        <v>15000</v>
      </c>
      <c r="J19" s="1"/>
      <c r="K19" s="1"/>
      <c r="L19" s="1"/>
    </row>
    <row r="20" spans="1:12" ht="84" customHeight="1">
      <c r="A20" s="6">
        <v>8</v>
      </c>
      <c r="B20" s="23"/>
      <c r="C20" s="6">
        <v>60016</v>
      </c>
      <c r="D20" s="6">
        <v>6050</v>
      </c>
      <c r="E20" s="16" t="s">
        <v>49</v>
      </c>
      <c r="F20" s="68">
        <v>2006</v>
      </c>
      <c r="G20" s="1">
        <f>H20</f>
        <v>90000</v>
      </c>
      <c r="H20" s="1">
        <f>I20</f>
        <v>90000</v>
      </c>
      <c r="I20" s="1">
        <v>90000</v>
      </c>
      <c r="J20" s="4"/>
      <c r="K20" s="4"/>
      <c r="L20" s="4"/>
    </row>
    <row r="21" spans="1:12" s="15" customFormat="1" ht="22.5" customHeight="1">
      <c r="A21" s="9"/>
      <c r="B21" s="33"/>
      <c r="C21" s="9"/>
      <c r="D21" s="9"/>
      <c r="E21" s="34" t="s">
        <v>65</v>
      </c>
      <c r="F21" s="54"/>
      <c r="G21" s="67">
        <f>G15+G16+G17+G18+G19+G20</f>
        <v>4363000</v>
      </c>
      <c r="H21" s="35">
        <f>H15+H16+H17+H18+H19+H20</f>
        <v>4363000</v>
      </c>
      <c r="I21" s="35">
        <f>I15+I16+I17+I18+I19+I20</f>
        <v>1613000</v>
      </c>
      <c r="J21" s="35">
        <f>SUM(J15:J17)</f>
        <v>2750000</v>
      </c>
      <c r="K21" s="35"/>
      <c r="L21" s="35"/>
    </row>
    <row r="22" spans="1:12" ht="30" customHeight="1">
      <c r="A22" s="6">
        <v>9</v>
      </c>
      <c r="B22" s="23">
        <v>700</v>
      </c>
      <c r="C22" s="6">
        <v>70005</v>
      </c>
      <c r="D22" s="6">
        <v>6060</v>
      </c>
      <c r="E22" s="24" t="s">
        <v>51</v>
      </c>
      <c r="F22" s="55">
        <v>2006</v>
      </c>
      <c r="G22" s="1">
        <f>H22</f>
        <v>50000</v>
      </c>
      <c r="H22" s="1">
        <f>I22+J22</f>
        <v>50000</v>
      </c>
      <c r="I22" s="1">
        <v>50000</v>
      </c>
      <c r="J22" s="4"/>
      <c r="K22" s="1"/>
      <c r="L22" s="1"/>
    </row>
    <row r="23" spans="1:12" ht="25.5" customHeight="1">
      <c r="A23" s="6">
        <v>10</v>
      </c>
      <c r="B23" s="23">
        <v>700</v>
      </c>
      <c r="C23" s="6">
        <v>70005</v>
      </c>
      <c r="D23" s="6">
        <v>6060</v>
      </c>
      <c r="E23" s="24" t="s">
        <v>19</v>
      </c>
      <c r="F23" s="25">
        <v>2006</v>
      </c>
      <c r="G23" s="1">
        <f>H23</f>
        <v>475000</v>
      </c>
      <c r="H23" s="1">
        <f>I23+J23</f>
        <v>475000</v>
      </c>
      <c r="I23" s="1">
        <v>475000</v>
      </c>
      <c r="J23" s="4"/>
      <c r="K23" s="1"/>
      <c r="L23" s="1"/>
    </row>
    <row r="24" spans="1:12" s="10" customFormat="1" ht="27.75" customHeight="1">
      <c r="A24" s="17"/>
      <c r="B24" s="36"/>
      <c r="C24" s="17"/>
      <c r="D24" s="17"/>
      <c r="E24" s="37" t="s">
        <v>31</v>
      </c>
      <c r="F24" s="51"/>
      <c r="G24" s="38">
        <f>SUM(G22:G23)</f>
        <v>525000</v>
      </c>
      <c r="H24" s="38">
        <f>SUM(H22:H23)</f>
        <v>525000</v>
      </c>
      <c r="I24" s="38">
        <f>SUM(I22:I23)</f>
        <v>525000</v>
      </c>
      <c r="J24" s="56"/>
      <c r="K24" s="38"/>
      <c r="L24" s="38"/>
    </row>
    <row r="25" spans="1:12" s="8" customFormat="1" ht="46.5" customHeight="1">
      <c r="A25" s="19">
        <v>11</v>
      </c>
      <c r="B25" s="39">
        <v>750</v>
      </c>
      <c r="C25" s="19">
        <v>75023</v>
      </c>
      <c r="D25" s="19">
        <v>6060</v>
      </c>
      <c r="E25" s="57" t="s">
        <v>66</v>
      </c>
      <c r="F25" s="40">
        <v>2006</v>
      </c>
      <c r="G25" s="41">
        <f>H25</f>
        <v>13600</v>
      </c>
      <c r="H25" s="41">
        <f>I25+J25</f>
        <v>13600</v>
      </c>
      <c r="I25" s="41">
        <v>13600</v>
      </c>
      <c r="J25" s="58"/>
      <c r="K25" s="41"/>
      <c r="L25" s="41"/>
    </row>
    <row r="26" spans="1:12" s="8" customFormat="1" ht="27" customHeight="1">
      <c r="A26" s="19">
        <v>12</v>
      </c>
      <c r="B26" s="39"/>
      <c r="C26" s="19">
        <v>75023</v>
      </c>
      <c r="D26" s="19">
        <v>6060</v>
      </c>
      <c r="E26" s="40" t="s">
        <v>50</v>
      </c>
      <c r="F26" s="69">
        <v>2006</v>
      </c>
      <c r="G26" s="41">
        <f>H26</f>
        <v>12000</v>
      </c>
      <c r="H26" s="41">
        <f>I26</f>
        <v>12000</v>
      </c>
      <c r="I26" s="41">
        <v>12000</v>
      </c>
      <c r="J26" s="58"/>
      <c r="K26" s="58"/>
      <c r="L26" s="58"/>
    </row>
    <row r="27" spans="1:12" s="10" customFormat="1" ht="26.25" customHeight="1">
      <c r="A27" s="17"/>
      <c r="B27" s="36"/>
      <c r="C27" s="17"/>
      <c r="D27" s="17"/>
      <c r="E27" s="37" t="s">
        <v>32</v>
      </c>
      <c r="F27" s="51"/>
      <c r="G27" s="38">
        <f>H27</f>
        <v>25600</v>
      </c>
      <c r="H27" s="38">
        <f>H25+H26</f>
        <v>25600</v>
      </c>
      <c r="I27" s="38">
        <f>I25+I26</f>
        <v>25600</v>
      </c>
      <c r="J27" s="56"/>
      <c r="K27" s="38"/>
      <c r="L27" s="38"/>
    </row>
    <row r="28" spans="1:12" ht="32.25" customHeight="1">
      <c r="A28" s="6">
        <v>13</v>
      </c>
      <c r="B28" s="23">
        <v>801</v>
      </c>
      <c r="C28" s="6">
        <v>80101</v>
      </c>
      <c r="D28" s="6">
        <v>6050</v>
      </c>
      <c r="E28" s="25" t="s">
        <v>20</v>
      </c>
      <c r="F28" s="25">
        <v>2006</v>
      </c>
      <c r="G28" s="1">
        <f>H28</f>
        <v>380000</v>
      </c>
      <c r="H28" s="1">
        <f>I28</f>
        <v>380000</v>
      </c>
      <c r="I28" s="1">
        <v>380000</v>
      </c>
      <c r="J28" s="4"/>
      <c r="K28" s="1"/>
      <c r="L28" s="1"/>
    </row>
    <row r="29" spans="1:12" ht="29.25" customHeight="1">
      <c r="A29" s="6">
        <v>14</v>
      </c>
      <c r="B29" s="23">
        <v>801</v>
      </c>
      <c r="C29" s="6">
        <v>80101</v>
      </c>
      <c r="D29" s="6">
        <v>6050</v>
      </c>
      <c r="E29" s="25" t="s">
        <v>21</v>
      </c>
      <c r="F29" s="25" t="s">
        <v>67</v>
      </c>
      <c r="G29" s="1">
        <f>H29+K29+L29</f>
        <v>3144697</v>
      </c>
      <c r="H29" s="1">
        <f>I29+J29</f>
        <v>2644697</v>
      </c>
      <c r="I29" s="1">
        <v>2644697</v>
      </c>
      <c r="J29" s="4"/>
      <c r="K29" s="1">
        <v>500000</v>
      </c>
      <c r="L29" s="1"/>
    </row>
    <row r="30" spans="1:12" ht="16.5" customHeight="1">
      <c r="A30" s="6"/>
      <c r="B30" s="23"/>
      <c r="C30" s="6"/>
      <c r="D30" s="6"/>
      <c r="E30" s="25" t="s">
        <v>53</v>
      </c>
      <c r="F30" s="25"/>
      <c r="G30" s="1">
        <f>H30</f>
        <v>2575000</v>
      </c>
      <c r="H30" s="1">
        <f>I30</f>
        <v>2575000</v>
      </c>
      <c r="I30" s="1">
        <v>2575000</v>
      </c>
      <c r="J30" s="4"/>
      <c r="K30" s="1"/>
      <c r="L30" s="1"/>
    </row>
    <row r="31" spans="1:12" ht="18" customHeight="1">
      <c r="A31" s="6"/>
      <c r="B31" s="23"/>
      <c r="C31" s="6"/>
      <c r="D31" s="6"/>
      <c r="E31" s="25" t="s">
        <v>78</v>
      </c>
      <c r="F31" s="25"/>
      <c r="G31" s="1">
        <f>H31</f>
        <v>15000</v>
      </c>
      <c r="H31" s="1">
        <f>I31</f>
        <v>15000</v>
      </c>
      <c r="I31" s="1">
        <v>15000</v>
      </c>
      <c r="J31" s="4"/>
      <c r="K31" s="1"/>
      <c r="L31" s="1"/>
    </row>
    <row r="32" spans="1:12" ht="41.25" customHeight="1">
      <c r="A32" s="6">
        <v>15</v>
      </c>
      <c r="B32" s="26" t="s">
        <v>68</v>
      </c>
      <c r="C32" s="6">
        <v>80101</v>
      </c>
      <c r="D32" s="6">
        <v>6050</v>
      </c>
      <c r="E32" s="25" t="s">
        <v>40</v>
      </c>
      <c r="F32" s="59">
        <v>2006</v>
      </c>
      <c r="G32" s="2">
        <f>H32+K32+L32</f>
        <v>10309</v>
      </c>
      <c r="H32" s="2">
        <f>I32+J32</f>
        <v>10309</v>
      </c>
      <c r="I32" s="2">
        <v>10309</v>
      </c>
      <c r="J32" s="2"/>
      <c r="K32" s="2"/>
      <c r="L32" s="2"/>
    </row>
    <row r="33" spans="1:12" ht="29.25" customHeight="1">
      <c r="A33" s="6">
        <v>16</v>
      </c>
      <c r="B33" s="26" t="s">
        <v>68</v>
      </c>
      <c r="C33" s="6">
        <v>80101</v>
      </c>
      <c r="D33" s="6">
        <v>6050</v>
      </c>
      <c r="E33" s="25" t="s">
        <v>42</v>
      </c>
      <c r="F33" s="59">
        <v>2006</v>
      </c>
      <c r="G33" s="2">
        <f>H33+K33+L33</f>
        <v>16000</v>
      </c>
      <c r="H33" s="2">
        <f>I33+J33</f>
        <v>16000</v>
      </c>
      <c r="I33" s="2">
        <v>16000</v>
      </c>
      <c r="J33" s="2"/>
      <c r="K33" s="2"/>
      <c r="L33" s="2"/>
    </row>
    <row r="34" spans="1:12" ht="43.5" customHeight="1">
      <c r="A34" s="6">
        <v>17</v>
      </c>
      <c r="B34" s="23">
        <v>801</v>
      </c>
      <c r="C34" s="6">
        <v>80104</v>
      </c>
      <c r="D34" s="6">
        <v>6050</v>
      </c>
      <c r="E34" s="25" t="s">
        <v>69</v>
      </c>
      <c r="F34" s="25">
        <v>2006</v>
      </c>
      <c r="G34" s="1">
        <f>H34</f>
        <v>35000</v>
      </c>
      <c r="H34" s="1">
        <f>I34</f>
        <v>35000</v>
      </c>
      <c r="I34" s="1">
        <v>35000</v>
      </c>
      <c r="J34" s="4"/>
      <c r="K34" s="1"/>
      <c r="L34" s="1"/>
    </row>
    <row r="35" spans="1:12" ht="44.25" customHeight="1">
      <c r="A35" s="6">
        <v>18</v>
      </c>
      <c r="B35" s="26"/>
      <c r="C35" s="6">
        <v>80104</v>
      </c>
      <c r="D35" s="6">
        <v>6050</v>
      </c>
      <c r="E35" s="16" t="s">
        <v>70</v>
      </c>
      <c r="F35" s="25" t="s">
        <v>67</v>
      </c>
      <c r="G35" s="2">
        <f>H35+K35</f>
        <v>1865000</v>
      </c>
      <c r="H35" s="2">
        <f>I35+J35</f>
        <v>365000</v>
      </c>
      <c r="I35" s="2">
        <v>365000</v>
      </c>
      <c r="J35" s="2"/>
      <c r="K35" s="2">
        <v>1500000</v>
      </c>
      <c r="L35" s="2"/>
    </row>
    <row r="36" spans="1:12" ht="16.5" customHeight="1">
      <c r="A36" s="6"/>
      <c r="B36" s="26"/>
      <c r="C36" s="6"/>
      <c r="D36" s="6"/>
      <c r="E36" s="25" t="s">
        <v>53</v>
      </c>
      <c r="F36" s="25"/>
      <c r="G36" s="2">
        <f>H36</f>
        <v>345000</v>
      </c>
      <c r="H36" s="2">
        <f>I36</f>
        <v>345000</v>
      </c>
      <c r="I36" s="2">
        <v>345000</v>
      </c>
      <c r="J36" s="2"/>
      <c r="K36" s="2"/>
      <c r="L36" s="2"/>
    </row>
    <row r="37" spans="1:12" ht="16.5" customHeight="1">
      <c r="A37" s="6"/>
      <c r="B37" s="26"/>
      <c r="C37" s="6"/>
      <c r="D37" s="6"/>
      <c r="E37" s="16" t="s">
        <v>78</v>
      </c>
      <c r="F37" s="59"/>
      <c r="G37" s="2">
        <f>H37</f>
        <v>2250</v>
      </c>
      <c r="H37" s="2">
        <f>I37</f>
        <v>2250</v>
      </c>
      <c r="I37" s="2">
        <v>2250</v>
      </c>
      <c r="J37" s="2"/>
      <c r="K37" s="2"/>
      <c r="L37" s="2"/>
    </row>
    <row r="38" spans="1:12" ht="29.25" customHeight="1">
      <c r="A38" s="6">
        <v>19</v>
      </c>
      <c r="B38" s="26" t="s">
        <v>68</v>
      </c>
      <c r="C38" s="6">
        <v>80110</v>
      </c>
      <c r="D38" s="6">
        <v>6050</v>
      </c>
      <c r="E38" s="16" t="s">
        <v>41</v>
      </c>
      <c r="F38" s="59">
        <v>2006</v>
      </c>
      <c r="G38" s="2">
        <f>I38</f>
        <v>87000</v>
      </c>
      <c r="H38" s="2">
        <f>I38+J38</f>
        <v>87000</v>
      </c>
      <c r="I38" s="2">
        <v>87000</v>
      </c>
      <c r="J38" s="2"/>
      <c r="K38" s="2"/>
      <c r="L38" s="2"/>
    </row>
    <row r="39" spans="1:12" s="15" customFormat="1" ht="21.75" customHeight="1">
      <c r="A39" s="9"/>
      <c r="B39" s="42"/>
      <c r="C39" s="9"/>
      <c r="D39" s="9"/>
      <c r="E39" s="34" t="s">
        <v>71</v>
      </c>
      <c r="F39" s="60"/>
      <c r="G39" s="14">
        <f>G28+G29+G32+G33+G34+G35+G38</f>
        <v>5538006</v>
      </c>
      <c r="H39" s="14">
        <f>H28+H29+H32+H33+H34+H35+H38</f>
        <v>3538006</v>
      </c>
      <c r="I39" s="14">
        <f>I28+I29+I32+I33+I34+I35+I38</f>
        <v>3538006</v>
      </c>
      <c r="J39" s="14">
        <f>SUM(J28:J35)</f>
        <v>0</v>
      </c>
      <c r="K39" s="14">
        <f>SUM(K24:K35)</f>
        <v>2000000</v>
      </c>
      <c r="L39" s="14"/>
    </row>
    <row r="40" spans="1:12" ht="27.75" customHeight="1">
      <c r="A40" s="6">
        <v>20</v>
      </c>
      <c r="B40" s="6">
        <v>852</v>
      </c>
      <c r="C40" s="6">
        <v>85219</v>
      </c>
      <c r="D40" s="6">
        <v>6060</v>
      </c>
      <c r="E40" s="27" t="s">
        <v>22</v>
      </c>
      <c r="F40" s="59">
        <v>2006</v>
      </c>
      <c r="G40" s="2">
        <f>H40</f>
        <v>10000</v>
      </c>
      <c r="H40" s="2">
        <f>I40</f>
        <v>10000</v>
      </c>
      <c r="I40" s="2">
        <v>10000</v>
      </c>
      <c r="J40" s="2"/>
      <c r="K40" s="2"/>
      <c r="L40" s="2"/>
    </row>
    <row r="41" spans="1:12" s="15" customFormat="1" ht="20.25" customHeight="1">
      <c r="A41" s="9"/>
      <c r="B41" s="33"/>
      <c r="C41" s="9"/>
      <c r="D41" s="9"/>
      <c r="E41" s="43" t="s">
        <v>34</v>
      </c>
      <c r="F41" s="60"/>
      <c r="G41" s="14">
        <f>SUM(G40)</f>
        <v>10000</v>
      </c>
      <c r="H41" s="14">
        <f>SUM(H40)</f>
        <v>10000</v>
      </c>
      <c r="I41" s="14">
        <f>SUM(I40)</f>
        <v>10000</v>
      </c>
      <c r="J41" s="14"/>
      <c r="K41" s="14"/>
      <c r="L41" s="14"/>
    </row>
    <row r="42" spans="1:12" ht="28.5">
      <c r="A42" s="6">
        <v>21</v>
      </c>
      <c r="B42" s="26" t="s">
        <v>23</v>
      </c>
      <c r="C42" s="22" t="s">
        <v>24</v>
      </c>
      <c r="D42" s="22" t="s">
        <v>13</v>
      </c>
      <c r="E42" s="24" t="s">
        <v>72</v>
      </c>
      <c r="F42" s="25" t="s">
        <v>73</v>
      </c>
      <c r="G42" s="1">
        <f>H42+K42+L42</f>
        <v>8670660</v>
      </c>
      <c r="H42" s="1">
        <f>I42+J42</f>
        <v>993634</v>
      </c>
      <c r="I42" s="1">
        <v>993634</v>
      </c>
      <c r="J42" s="1">
        <v>0</v>
      </c>
      <c r="K42" s="1">
        <v>3838513</v>
      </c>
      <c r="L42" s="1">
        <v>3838513</v>
      </c>
    </row>
    <row r="43" spans="1:12" ht="71.25">
      <c r="A43" s="6">
        <v>22</v>
      </c>
      <c r="B43" s="26" t="s">
        <v>23</v>
      </c>
      <c r="C43" s="22" t="s">
        <v>24</v>
      </c>
      <c r="D43" s="22" t="s">
        <v>48</v>
      </c>
      <c r="E43" s="16" t="s">
        <v>47</v>
      </c>
      <c r="F43" s="25">
        <v>2006</v>
      </c>
      <c r="G43" s="1">
        <f>H43</f>
        <v>1768000</v>
      </c>
      <c r="H43" s="1">
        <f>I43+J43</f>
        <v>1768000</v>
      </c>
      <c r="I43" s="1">
        <v>1768000</v>
      </c>
      <c r="J43" s="1"/>
      <c r="K43" s="1"/>
      <c r="L43" s="1"/>
    </row>
    <row r="44" spans="1:12" ht="29.25" customHeight="1">
      <c r="A44" s="6">
        <v>23</v>
      </c>
      <c r="B44" s="26" t="s">
        <v>23</v>
      </c>
      <c r="C44" s="22" t="s">
        <v>43</v>
      </c>
      <c r="D44" s="22" t="s">
        <v>16</v>
      </c>
      <c r="E44" s="24" t="s">
        <v>44</v>
      </c>
      <c r="F44" s="25">
        <v>2006</v>
      </c>
      <c r="G44" s="1">
        <f>H44</f>
        <v>22400</v>
      </c>
      <c r="H44" s="1">
        <f>I44+J44</f>
        <v>22400</v>
      </c>
      <c r="I44" s="1">
        <v>22400</v>
      </c>
      <c r="J44" s="1"/>
      <c r="K44" s="1"/>
      <c r="L44" s="1"/>
    </row>
    <row r="45" spans="1:12" s="15" customFormat="1" ht="18.75" customHeight="1">
      <c r="A45" s="9"/>
      <c r="B45" s="9"/>
      <c r="C45" s="9"/>
      <c r="D45" s="9"/>
      <c r="E45" s="43" t="s">
        <v>74</v>
      </c>
      <c r="F45" s="60"/>
      <c r="G45" s="14">
        <f>I45+K45+L45</f>
        <v>10461060</v>
      </c>
      <c r="H45" s="14">
        <f>I45</f>
        <v>2784034</v>
      </c>
      <c r="I45" s="14">
        <f>I42+I43+I44</f>
        <v>2784034</v>
      </c>
      <c r="J45" s="14">
        <f>J42</f>
        <v>0</v>
      </c>
      <c r="K45" s="14">
        <f>K42</f>
        <v>3838513</v>
      </c>
      <c r="L45" s="14">
        <f>L42</f>
        <v>3838513</v>
      </c>
    </row>
    <row r="46" spans="1:12" s="46" customFormat="1" ht="24.75" customHeight="1">
      <c r="A46" s="44"/>
      <c r="B46" s="44"/>
      <c r="C46" s="44"/>
      <c r="D46" s="44"/>
      <c r="E46" s="45" t="s">
        <v>12</v>
      </c>
      <c r="F46" s="44"/>
      <c r="G46" s="35">
        <f>G12+G14+G21+G24+G27+G39+G41+G45</f>
        <v>21014666</v>
      </c>
      <c r="H46" s="35">
        <f>I46+J46</f>
        <v>11337640</v>
      </c>
      <c r="I46" s="61">
        <f>I12+I14+I21+I24+I27+I39+I41+I45</f>
        <v>8587640</v>
      </c>
      <c r="J46" s="35">
        <f>J14+J21+J24+J27+J39+J41+J45</f>
        <v>2750000</v>
      </c>
      <c r="K46" s="35">
        <f>K14+K21+K39+K27+K41+K45</f>
        <v>5838513</v>
      </c>
      <c r="L46" s="35">
        <f>L45</f>
        <v>3838513</v>
      </c>
    </row>
    <row r="47" spans="1:12" s="46" customFormat="1" ht="14.25">
      <c r="A47" s="62"/>
      <c r="B47" s="62"/>
      <c r="C47" s="62"/>
      <c r="D47" s="62"/>
      <c r="E47" s="63"/>
      <c r="F47" s="62"/>
      <c r="G47" s="64"/>
      <c r="H47" s="65"/>
      <c r="I47" s="64"/>
      <c r="J47" s="64"/>
      <c r="K47" s="64"/>
      <c r="L47" s="64"/>
    </row>
    <row r="48" spans="7:12" ht="20.25" customHeight="1">
      <c r="G48" s="66"/>
      <c r="J48" s="75" t="s">
        <v>3</v>
      </c>
      <c r="K48" s="75"/>
      <c r="L48" s="75"/>
    </row>
    <row r="49" spans="10:12" ht="26.25" customHeight="1">
      <c r="J49" s="75" t="s">
        <v>8</v>
      </c>
      <c r="K49" s="75"/>
      <c r="L49" s="75"/>
    </row>
  </sheetData>
  <mergeCells count="21">
    <mergeCell ref="H6:L6"/>
    <mergeCell ref="H7:J7"/>
    <mergeCell ref="F1:L1"/>
    <mergeCell ref="F2:L2"/>
    <mergeCell ref="F3:L3"/>
    <mergeCell ref="C4:K4"/>
    <mergeCell ref="H8:H9"/>
    <mergeCell ref="I8:I9"/>
    <mergeCell ref="C5:K5"/>
    <mergeCell ref="A6:A9"/>
    <mergeCell ref="B6:B9"/>
    <mergeCell ref="C6:C9"/>
    <mergeCell ref="D6:D9"/>
    <mergeCell ref="E6:E9"/>
    <mergeCell ref="F6:F9"/>
    <mergeCell ref="G6:G9"/>
    <mergeCell ref="J49:L49"/>
    <mergeCell ref="J8:J9"/>
    <mergeCell ref="K8:K9"/>
    <mergeCell ref="L8:L9"/>
    <mergeCell ref="J48:L48"/>
  </mergeCells>
  <printOptions/>
  <pageMargins left="0.39" right="0.16" top="0.51" bottom="0.4" header="0.32" footer="0.26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2006-07-03T13:58:00Z</cp:lastPrinted>
  <dcterms:created xsi:type="dcterms:W3CDTF">2001-03-21T13:01:08Z</dcterms:created>
  <dcterms:modified xsi:type="dcterms:W3CDTF">2006-07-05T14:47:10Z</dcterms:modified>
  <cp:category/>
  <cp:version/>
  <cp:contentType/>
  <cp:contentStatus/>
</cp:coreProperties>
</file>