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zał 1 do 346" sheetId="1" r:id="rId1"/>
    <sheet name="zał 2 do 346" sheetId="2" r:id="rId2"/>
    <sheet name="zał 3 do 346" sheetId="3" r:id="rId3"/>
    <sheet name="zał 4 do 346" sheetId="4" r:id="rId4"/>
  </sheets>
  <definedNames>
    <definedName name="_xlnm.Print_Area" localSheetId="2">'zał 3 do 346'!$A$1:$F$35</definedName>
  </definedNames>
  <calcPr fullCalcOnLoad="1"/>
</workbook>
</file>

<file path=xl/sharedStrings.xml><?xml version="1.0" encoding="utf-8"?>
<sst xmlns="http://schemas.openxmlformats.org/spreadsheetml/2006/main" count="142" uniqueCount="126">
  <si>
    <t>Budowa sieci kanalizacyjnej w gminie</t>
  </si>
  <si>
    <t>Rady Gminy Jaktorów</t>
  </si>
  <si>
    <t>Zestawienie zmian w planie przychodów i rozchodów budżetu Gminy Jaktorów</t>
  </si>
  <si>
    <t>Lp</t>
  </si>
  <si>
    <t>Przychody</t>
  </si>
  <si>
    <t>Klasyfikacja przychodów i rozchodów</t>
  </si>
  <si>
    <t>Plan</t>
  </si>
  <si>
    <t>Plan po zmianie</t>
  </si>
  <si>
    <t>N a z w a</t>
  </si>
  <si>
    <t>I</t>
  </si>
  <si>
    <t>Nadwyżki z lat ubiegłych</t>
  </si>
  <si>
    <t>§957</t>
  </si>
  <si>
    <t>Razem przychody</t>
  </si>
  <si>
    <t>II</t>
  </si>
  <si>
    <t>Rozchody</t>
  </si>
  <si>
    <t>Spłata kredytów i pożyczek</t>
  </si>
  <si>
    <t>§ 992</t>
  </si>
  <si>
    <t>Razem rozchody</t>
  </si>
  <si>
    <t>Informacje uzupełniające:</t>
  </si>
  <si>
    <t>Planowane wydatki</t>
  </si>
  <si>
    <t>Wynik</t>
  </si>
  <si>
    <t>I.</t>
  </si>
  <si>
    <t>Nadwyżką budżetową z lat ubiegłych</t>
  </si>
  <si>
    <t>- różnica między 1 i 2 (+)</t>
  </si>
  <si>
    <t>- różnica między 2 i 1 (-)</t>
  </si>
  <si>
    <t>Planowane dochody</t>
  </si>
  <si>
    <t>§952</t>
  </si>
  <si>
    <t>Przychody z zaciągniętych pożyczek i kredytów na rynku krajowym</t>
  </si>
  <si>
    <t>Kredytem (pożyczką) długoterminowym</t>
  </si>
  <si>
    <t>Przewodniczący Rady Gminy</t>
  </si>
  <si>
    <t>Inne źródła, w tym:                    środki na pokrycie deficytu</t>
  </si>
  <si>
    <t>Wykup papierów wartościowych</t>
  </si>
  <si>
    <t>§ 982</t>
  </si>
  <si>
    <t>Udzielone z budżetu pożyczki</t>
  </si>
  <si>
    <t>§ 991</t>
  </si>
  <si>
    <t xml:space="preserve">             Mirosław Byczak</t>
  </si>
  <si>
    <t xml:space="preserve">Pokrycie deficytu  budżetu                     </t>
  </si>
  <si>
    <t>Inne źródła (środki jako nadwyżka środków pieniężnych na rachunku bieżącym wynikająca z rozliczeń kredytów i pożyczek z lat ubiegłych)</t>
  </si>
  <si>
    <t>Dział</t>
  </si>
  <si>
    <t>Rozdział</t>
  </si>
  <si>
    <t>§</t>
  </si>
  <si>
    <t>Nazwa</t>
  </si>
  <si>
    <t>Wydatki inwestycyjne jednostek budżetowych</t>
  </si>
  <si>
    <t>Oświata i wychowanie</t>
  </si>
  <si>
    <t>Szkoły podstawowe</t>
  </si>
  <si>
    <t>Uzasadnienie:</t>
  </si>
  <si>
    <t>Mirosław Byczak</t>
  </si>
  <si>
    <t>Plan przed zmianą</t>
  </si>
  <si>
    <t>010</t>
  </si>
  <si>
    <t>01010</t>
  </si>
  <si>
    <t>Ogółem</t>
  </si>
  <si>
    <t>Transport i łączność</t>
  </si>
  <si>
    <t>Drogi publiczne gminne</t>
  </si>
  <si>
    <t>6050</t>
  </si>
  <si>
    <t>na rok 2006.</t>
  </si>
  <si>
    <t>400</t>
  </si>
  <si>
    <t>4002</t>
  </si>
  <si>
    <t>6060</t>
  </si>
  <si>
    <t>Zakup pompy głębinowej i pompy do zestawu pomp tłocznych</t>
  </si>
  <si>
    <t>Przebudowa drogi gminnej Budy Stare, Budy Michałowskie na odcinku 2,65km</t>
  </si>
  <si>
    <t>Zakup budynku ośrodka zdrowia w Jaktorowie</t>
  </si>
  <si>
    <t>Wykonanie robót elewacyjnych budynku Szkoły Podstawowej w Jaktorowie</t>
  </si>
  <si>
    <t>Nadbudowa budynku Szkoły Podstawowej w Międzyborowie</t>
  </si>
  <si>
    <t>Zakup kserokopiarki dla GOPS w Jaktorowie</t>
  </si>
  <si>
    <t>900</t>
  </si>
  <si>
    <t>90001</t>
  </si>
  <si>
    <t>Zestawienie zmian w planie wydatków inwestycyjnych na rok 2006</t>
  </si>
  <si>
    <t xml:space="preserve">Zwiększenie </t>
  </si>
  <si>
    <t>Paragraf</t>
  </si>
  <si>
    <t xml:space="preserve">Projekt oraz budowa  przedszkola wraz z salą wielofunkcyjną i rozbudową szatni przy Szkole Podstawowej w Jaktorowie 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</si>
  <si>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</si>
  <si>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</si>
  <si>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</si>
  <si>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700 - Gospodarka mieszkaniowa</t>
  </si>
  <si>
    <t>Razem dział 750 - Administracja publiczna</t>
  </si>
  <si>
    <t>razem dział 801 - Oświata i wychowanie</t>
  </si>
  <si>
    <t>razem dział 852 - Pomoc społeczna</t>
  </si>
  <si>
    <t>Razem dział 900 - Gospodarka komunalna i ochrona środowiska</t>
  </si>
  <si>
    <t>Budowa chodnika w Międzyborowie i Sadych Budach w ul. Kościuszki (od ul. Maklakiewicza do ul. Ogrodowej), dokumentacja</t>
  </si>
  <si>
    <t>Budowa drogi asfaltowej w Henryszewie (regulacja stanu prawnego drogi - II etap)</t>
  </si>
  <si>
    <t xml:space="preserve">Projekt na wykonanie sygnalizacji świetlnej na skrzyżowaniu ul. Warszawskiej i Chełmońskiego  w Jaktorowie 
</t>
  </si>
  <si>
    <t>Zakup zestawów komputerowych dla Urzędu Gminy Jaktorów, zakup przyczepy samochodowej</t>
  </si>
  <si>
    <t>Opracowanie dokumentacji na budowę hali sportowej przy Zespole Szkół Publicznych w Międzyborowie</t>
  </si>
  <si>
    <t>Opracowanie dokumentacji na budowę budynku Gimnazjum w Jaktorowie</t>
  </si>
  <si>
    <t>Rozliczenie budowy hali sportowej przy Szkole Podstawowej w Jaktorowie</t>
  </si>
  <si>
    <t>90003</t>
  </si>
  <si>
    <t>Zakup urządzeń do wycinania gałęzi (kosy, rębak)</t>
  </si>
  <si>
    <t>Budowa sieci wodociągowej w Gminie (Budy Zosine, Budy Stare, Budy Grzybek)</t>
  </si>
  <si>
    <t>Zmniejszenie</t>
  </si>
  <si>
    <t xml:space="preserve">                               Rady Gminy Jaktorów</t>
  </si>
  <si>
    <t>Zestawienie zmian w planie wydatków budżetowych  na rok 2006</t>
  </si>
  <si>
    <t>Wydatki:</t>
  </si>
  <si>
    <t>Zmniejsze-
nie</t>
  </si>
  <si>
    <t>Zwiększe-
nie</t>
  </si>
  <si>
    <t>Wydatki na zakup i objęcie akcji, wniesienie wkładów do spółek prawa handlowego oraz na fundusz statutowy banków państwowych i innych instytucji finansowych</t>
  </si>
  <si>
    <t>Ogółem zmiany</t>
  </si>
  <si>
    <t xml:space="preserve">                               z dnia 12 czerwca 2006r</t>
  </si>
  <si>
    <t>Zmiany w ciągu roku</t>
  </si>
  <si>
    <t>6010</t>
  </si>
  <si>
    <t xml:space="preserve">                          z dnia 12 czerwca 2006r</t>
  </si>
  <si>
    <t>Prace geodezyjno-projektowe: a) drogi gminnej ul. Armii Krajowej od trasy 719 (ul. Kościuszki, ul. Kopernika do wiaduktu CMK w Bieganowie (cmentarz) z odejściem w ul. Staszica do ul. Okrężnej, b) drogi gminnej ul. Parkowa od drogi powiatowej nr 133 (ul. Pomorska, ul. Jagiełły do trasy nr 719 (ul. Warszawska)</t>
  </si>
  <si>
    <t>Zakup rusztowania aluminiowego dla Urządu Gminy</t>
  </si>
  <si>
    <t>§931</t>
  </si>
  <si>
    <t>Przychody ze sprzedaży innych papierów wartościowych</t>
  </si>
  <si>
    <t>Przychodem ze sprzedaży papierów wartościowych</t>
  </si>
  <si>
    <t xml:space="preserve">                              Rady Gminy Jaktorów</t>
  </si>
  <si>
    <t xml:space="preserve">                     z dnia 12 czerwca 2006r.</t>
  </si>
  <si>
    <t>Wydatki  -  zmniejszenie</t>
  </si>
  <si>
    <t>Kwota zmniejszenia</t>
  </si>
  <si>
    <t>Razem zmniejszenie</t>
  </si>
  <si>
    <t xml:space="preserve">                                                  Przewodniczący Rady Gminy</t>
  </si>
  <si>
    <t xml:space="preserve">                                                Mirosław Byczak</t>
  </si>
  <si>
    <t>Drogi publiczne wojewódzkie</t>
  </si>
  <si>
    <t xml:space="preserve">Wydatki na pomoc finansową udzielaną między jst na dofinansowanie własnych zadań inwestycyjnych i zakupów inwestycyjnych </t>
  </si>
  <si>
    <t xml:space="preserve">                                                                 Mirosław Byczak</t>
  </si>
  <si>
    <t>Zakup działki Nr 338/1, 338/2, 338/3 we wsi Kolonia Jaktorów</t>
  </si>
  <si>
    <r>
      <t xml:space="preserve">
Uzasadnienie:</t>
    </r>
    <r>
      <rPr>
        <sz val="11"/>
        <rFont val="Arial CE"/>
        <family val="2"/>
      </rPr>
      <t xml:space="preserve">
W dziale 600 - Transport  wprowadza się zmiany w związku z planowanym wykonaniem chodników w ul. Warszawskiej, na odcinku od ul. Ogrodowej do ul. Powstańców w Jaktorowie i w ul. Kościuszki, na odcinku od ul. Ogrodowej do ul. Maklakiewicza w Międzyborowie - stosownie do zawartych w dniu 30.05.2006 r. umów z </t>
    </r>
    <r>
      <rPr>
        <sz val="11"/>
        <rFont val="Arial CE"/>
        <family val="0"/>
      </rPr>
      <t>Województwem Mazowieckim - Mazowieckim Zarządem Dróg Wojewódzkich z siedzibą w  Warszawie.</t>
    </r>
    <r>
      <rPr>
        <sz val="11"/>
        <rFont val="Arial CE"/>
        <family val="2"/>
      </rPr>
      <t xml:space="preserve">
 </t>
    </r>
  </si>
  <si>
    <t xml:space="preserve">Zmniejsza się plan wydatków  na realizację inwestycji oświatowych w budżecie Gminy Jaktorów   w dziale 801 - Oświata i wychowanie o kwotę 20.000,-zł z uwagi na  zmniejszenie kwoty planowanej emisji papierów wartościowych.
 </t>
  </si>
  <si>
    <t>Wykonanie chodników w ul. Warszawskiej, na odcinku od ul. Ogrodowej do ul. Powstańców w Jaktorowie i w ul. Kościuszki, na odcinku od ul. Ogrodowej do ul. Maklakiewicz w Międzyborowie - stosownie do zawartych w dniu 30.05.2006 r. umów z Województwem Mazowieckim-Mazowieckim Zarządem Dróg Wojewódzkich z siedzibą w Warszawie</t>
  </si>
  <si>
    <t>Rady Gminy Jaktorów z dnia 12 czerwca 2006r.</t>
  </si>
  <si>
    <t xml:space="preserve">                                          Zał. Nr 1 do uchwały Nr XLVII/346/2006</t>
  </si>
  <si>
    <t xml:space="preserve">                              Zał Nr 2 do uchwały Nr XLVII/346/2006</t>
  </si>
  <si>
    <t xml:space="preserve">                                     Zał. Nr 3 do uchwały Nr XLVII/346/2006</t>
  </si>
  <si>
    <t>Uzasadnienie: Zmiany w planie przychodów budżetu Gminy Jaktorów wprowadza się w związku ze zmianą źródła sfinansowania deficytu budżetowego: w miejsce planowanego do zaciągnięcia kredytu na finansowanie inwestycji oświatowych określonych w uchwale budżetowej Nr XLIII/307/2005 Rady Gminy Jaktorów z dnia 19 grudnia 2005r, wprowadza się "emisję obligacji komunalnych". Jednocześnie określa się wartość emisji na kwotę 2.920.000,-zł - zgodnie z uchwałą Nr XLVII/344/2006 Rady Gminy Jaktorów z dnia 12 czerwca 2006r.</t>
  </si>
  <si>
    <t>Zał. Nr 4 do uchwały Nr XLVII/346/2006</t>
  </si>
  <si>
    <t xml:space="preserve">wynikających z przeniesienia wydatków   między  rozdziałami   klasyfikacji budżetowej.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</si>
</sst>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u val="single"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2" borderId="0" xfId="0" applyFill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1" fillId="0" borderId="5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11" sqref="I11"/>
    </sheetView>
  </sheetViews>
  <sheetFormatPr defaultColWidth="9.00390625" defaultRowHeight="12.75"/>
  <cols>
    <col min="1" max="1" width="5.875" style="8" customWidth="1"/>
    <col min="2" max="2" width="9.25390625" style="8" customWidth="1"/>
    <col min="3" max="3" width="6.75390625" style="8" customWidth="1"/>
    <col min="4" max="4" width="45.25390625" style="8" customWidth="1"/>
    <col min="5" max="5" width="12.00390625" style="8" customWidth="1"/>
    <col min="6" max="6" width="11.375" style="8" customWidth="1"/>
    <col min="7" max="7" width="5.625" style="8" customWidth="1"/>
    <col min="8" max="16384" width="9.125" style="8" customWidth="1"/>
  </cols>
  <sheetData>
    <row r="1" spans="3:7" ht="14.25">
      <c r="C1" s="89" t="s">
        <v>120</v>
      </c>
      <c r="D1" s="89"/>
      <c r="E1" s="89"/>
      <c r="F1" s="89"/>
      <c r="G1" s="35"/>
    </row>
    <row r="2" spans="4:7" ht="14.25">
      <c r="D2" s="89" t="s">
        <v>89</v>
      </c>
      <c r="E2" s="89"/>
      <c r="F2" s="89"/>
      <c r="G2" s="35"/>
    </row>
    <row r="3" spans="4:7" ht="14.25">
      <c r="D3" s="89" t="s">
        <v>96</v>
      </c>
      <c r="E3" s="89"/>
      <c r="F3" s="89"/>
      <c r="G3" s="35"/>
    </row>
    <row r="5" spans="1:6" ht="18.75" customHeight="1">
      <c r="A5" s="89" t="s">
        <v>90</v>
      </c>
      <c r="B5" s="89"/>
      <c r="C5" s="89"/>
      <c r="D5" s="89"/>
      <c r="E5" s="89"/>
      <c r="F5" s="89"/>
    </row>
    <row r="6" spans="1:6" ht="30.75" customHeight="1">
      <c r="A6" s="91" t="s">
        <v>125</v>
      </c>
      <c r="B6" s="91"/>
      <c r="C6" s="91"/>
      <c r="D6" s="91"/>
      <c r="E6" s="91"/>
      <c r="F6" s="91"/>
    </row>
    <row r="7" spans="1:2" ht="16.5" customHeight="1">
      <c r="A7" s="92" t="s">
        <v>91</v>
      </c>
      <c r="B7" s="92"/>
    </row>
    <row r="8" spans="1:6" s="79" customFormat="1" ht="25.5" customHeight="1">
      <c r="A8" s="76" t="s">
        <v>38</v>
      </c>
      <c r="B8" s="76" t="s">
        <v>39</v>
      </c>
      <c r="C8" s="77" t="s">
        <v>40</v>
      </c>
      <c r="D8" s="77" t="s">
        <v>8</v>
      </c>
      <c r="E8" s="78" t="s">
        <v>92</v>
      </c>
      <c r="F8" s="78" t="s">
        <v>93</v>
      </c>
    </row>
    <row r="9" spans="1:6" s="46" customFormat="1" ht="21" customHeight="1">
      <c r="A9" s="34">
        <v>600</v>
      </c>
      <c r="B9" s="34"/>
      <c r="C9" s="34"/>
      <c r="D9" s="44" t="s">
        <v>51</v>
      </c>
      <c r="E9" s="32">
        <f>E10+E13</f>
        <v>550000</v>
      </c>
      <c r="F9" s="45">
        <f>F10</f>
        <v>550000</v>
      </c>
    </row>
    <row r="10" spans="1:6" s="29" customFormat="1" ht="18.75" customHeight="1">
      <c r="A10" s="28"/>
      <c r="B10" s="28">
        <v>60013</v>
      </c>
      <c r="C10" s="28"/>
      <c r="D10" s="41" t="s">
        <v>112</v>
      </c>
      <c r="E10" s="31">
        <f>E12</f>
        <v>400000</v>
      </c>
      <c r="F10" s="43">
        <f>F11</f>
        <v>550000</v>
      </c>
    </row>
    <row r="11" spans="1:6" s="29" customFormat="1" ht="18" customHeight="1">
      <c r="A11" s="28"/>
      <c r="B11" s="28"/>
      <c r="C11" s="28">
        <v>6050</v>
      </c>
      <c r="D11" s="41" t="s">
        <v>42</v>
      </c>
      <c r="E11" s="31"/>
      <c r="F11" s="43">
        <v>550000</v>
      </c>
    </row>
    <row r="12" spans="1:6" s="29" customFormat="1" ht="29.25" customHeight="1">
      <c r="A12" s="28"/>
      <c r="B12" s="28"/>
      <c r="C12" s="28">
        <v>6300</v>
      </c>
      <c r="D12" s="33" t="s">
        <v>113</v>
      </c>
      <c r="E12" s="31">
        <v>400000</v>
      </c>
      <c r="F12" s="43"/>
    </row>
    <row r="13" spans="1:6" s="29" customFormat="1" ht="18.75" customHeight="1">
      <c r="A13" s="28"/>
      <c r="B13" s="28">
        <v>60016</v>
      </c>
      <c r="C13" s="28"/>
      <c r="D13" s="41" t="s">
        <v>52</v>
      </c>
      <c r="E13" s="31">
        <f>E14</f>
        <v>150000</v>
      </c>
      <c r="F13" s="43"/>
    </row>
    <row r="14" spans="1:6" s="29" customFormat="1" ht="18" customHeight="1">
      <c r="A14" s="28"/>
      <c r="B14" s="28"/>
      <c r="C14" s="28">
        <v>6050</v>
      </c>
      <c r="D14" s="41" t="s">
        <v>42</v>
      </c>
      <c r="E14" s="31">
        <v>150000</v>
      </c>
      <c r="F14" s="31"/>
    </row>
    <row r="15" spans="1:6" ht="21" customHeight="1">
      <c r="A15" s="21"/>
      <c r="B15" s="21"/>
      <c r="C15" s="80"/>
      <c r="D15" s="81" t="s">
        <v>95</v>
      </c>
      <c r="E15" s="82">
        <f>E9</f>
        <v>550000</v>
      </c>
      <c r="F15" s="82">
        <f>F9</f>
        <v>550000</v>
      </c>
    </row>
    <row r="16" spans="1:6" ht="106.5" customHeight="1">
      <c r="A16" s="93" t="s">
        <v>116</v>
      </c>
      <c r="B16" s="93"/>
      <c r="C16" s="93"/>
      <c r="D16" s="93"/>
      <c r="E16" s="93"/>
      <c r="F16" s="93"/>
    </row>
    <row r="18" spans="4:6" ht="14.25">
      <c r="D18" s="90" t="s">
        <v>29</v>
      </c>
      <c r="E18" s="90"/>
      <c r="F18" s="90"/>
    </row>
    <row r="20" spans="4:6" ht="14.25">
      <c r="D20" s="89" t="s">
        <v>114</v>
      </c>
      <c r="E20" s="89"/>
      <c r="F20" s="89"/>
    </row>
  </sheetData>
  <mergeCells count="9">
    <mergeCell ref="D18:F18"/>
    <mergeCell ref="D20:F20"/>
    <mergeCell ref="A6:F6"/>
    <mergeCell ref="A7:B7"/>
    <mergeCell ref="A16:F16"/>
    <mergeCell ref="C1:F1"/>
    <mergeCell ref="D2:F2"/>
    <mergeCell ref="D3:F3"/>
    <mergeCell ref="A5:F5"/>
  </mergeCells>
  <printOptions/>
  <pageMargins left="0.56" right="0.35" top="0.4" bottom="0.51" header="0.31" footer="0.26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" sqref="D1:E1"/>
    </sheetView>
  </sheetViews>
  <sheetFormatPr defaultColWidth="9.00390625" defaultRowHeight="12.75"/>
  <cols>
    <col min="1" max="1" width="5.875" style="8" customWidth="1"/>
    <col min="2" max="2" width="9.875" style="8" customWidth="1"/>
    <col min="3" max="3" width="7.125" style="8" customWidth="1"/>
    <col min="4" max="4" width="48.25390625" style="8" customWidth="1"/>
    <col min="5" max="5" width="15.25390625" style="8" customWidth="1"/>
    <col min="6" max="16384" width="9.125" style="8" customWidth="1"/>
  </cols>
  <sheetData>
    <row r="1" spans="4:5" ht="22.5" customHeight="1">
      <c r="D1" s="89" t="s">
        <v>121</v>
      </c>
      <c r="E1" s="89"/>
    </row>
    <row r="2" spans="4:5" ht="14.25">
      <c r="D2" s="89" t="s">
        <v>105</v>
      </c>
      <c r="E2" s="89"/>
    </row>
    <row r="3" spans="4:5" ht="14.25">
      <c r="D3" s="89" t="s">
        <v>106</v>
      </c>
      <c r="E3" s="89"/>
    </row>
    <row r="5" spans="2:5" ht="15">
      <c r="B5" s="94" t="s">
        <v>90</v>
      </c>
      <c r="C5" s="94"/>
      <c r="D5" s="94"/>
      <c r="E5" s="94"/>
    </row>
    <row r="6" spans="2:5" ht="11.25" customHeight="1">
      <c r="B6" s="95"/>
      <c r="C6" s="95"/>
      <c r="D6" s="95"/>
      <c r="E6" s="95"/>
    </row>
    <row r="7" spans="2:4" ht="14.25">
      <c r="B7" s="89"/>
      <c r="C7" s="89"/>
      <c r="D7" s="89"/>
    </row>
    <row r="9" spans="1:4" ht="18.75" customHeight="1">
      <c r="A9" s="96" t="s">
        <v>107</v>
      </c>
      <c r="B9" s="96"/>
      <c r="C9" s="96"/>
      <c r="D9" s="96"/>
    </row>
    <row r="10" spans="1:5" ht="31.5" customHeight="1">
      <c r="A10" s="83" t="s">
        <v>38</v>
      </c>
      <c r="B10" s="83" t="s">
        <v>39</v>
      </c>
      <c r="C10" s="23" t="s">
        <v>40</v>
      </c>
      <c r="D10" s="23" t="s">
        <v>8</v>
      </c>
      <c r="E10" s="53" t="s">
        <v>108</v>
      </c>
    </row>
    <row r="11" spans="1:5" s="46" customFormat="1" ht="21" customHeight="1">
      <c r="A11" s="34">
        <v>801</v>
      </c>
      <c r="B11" s="34"/>
      <c r="C11" s="34"/>
      <c r="D11" s="44" t="s">
        <v>43</v>
      </c>
      <c r="E11" s="32">
        <v>20000</v>
      </c>
    </row>
    <row r="12" spans="1:5" s="29" customFormat="1" ht="21" customHeight="1">
      <c r="A12" s="28"/>
      <c r="B12" s="28">
        <v>80101</v>
      </c>
      <c r="C12" s="28"/>
      <c r="D12" s="41" t="s">
        <v>44</v>
      </c>
      <c r="E12" s="31">
        <v>20000</v>
      </c>
    </row>
    <row r="13" spans="1:5" s="29" customFormat="1" ht="18" customHeight="1">
      <c r="A13" s="28"/>
      <c r="B13" s="28"/>
      <c r="C13" s="28">
        <v>6050</v>
      </c>
      <c r="D13" s="41" t="s">
        <v>42</v>
      </c>
      <c r="E13" s="31">
        <v>20000</v>
      </c>
    </row>
    <row r="14" spans="1:5" ht="20.25" customHeight="1">
      <c r="A14" s="23"/>
      <c r="B14" s="23"/>
      <c r="C14" s="83"/>
      <c r="D14" s="53" t="s">
        <v>109</v>
      </c>
      <c r="E14" s="6">
        <f>E11</f>
        <v>20000</v>
      </c>
    </row>
    <row r="15" spans="2:3" ht="20.25" customHeight="1">
      <c r="B15" s="84" t="s">
        <v>45</v>
      </c>
      <c r="C15" s="84"/>
    </row>
    <row r="16" spans="1:5" ht="56.25" customHeight="1">
      <c r="A16" s="97" t="s">
        <v>117</v>
      </c>
      <c r="B16" s="97"/>
      <c r="C16" s="97"/>
      <c r="D16" s="97"/>
      <c r="E16" s="97"/>
    </row>
    <row r="18" spans="4:5" ht="14.25">
      <c r="D18" s="89" t="s">
        <v>110</v>
      </c>
      <c r="E18" s="89"/>
    </row>
    <row r="19" spans="4:5" ht="33" customHeight="1">
      <c r="D19" s="89" t="s">
        <v>111</v>
      </c>
      <c r="E19" s="89"/>
    </row>
  </sheetData>
  <mergeCells count="10">
    <mergeCell ref="D18:E18"/>
    <mergeCell ref="D19:E19"/>
    <mergeCell ref="B6:E6"/>
    <mergeCell ref="B7:D7"/>
    <mergeCell ref="A9:D9"/>
    <mergeCell ref="A16:E16"/>
    <mergeCell ref="D1:E1"/>
    <mergeCell ref="D2:E2"/>
    <mergeCell ref="D3:E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15.25390625" style="0" customWidth="1"/>
    <col min="4" max="4" width="11.00390625" style="0" customWidth="1"/>
    <col min="5" max="5" width="13.75390625" style="0" customWidth="1"/>
    <col min="6" max="6" width="11.125" style="0" customWidth="1"/>
  </cols>
  <sheetData>
    <row r="1" spans="1:6" s="18" customFormat="1" ht="33" customHeight="1">
      <c r="A1" s="19"/>
      <c r="B1" s="110" t="s">
        <v>122</v>
      </c>
      <c r="C1" s="110"/>
      <c r="D1" s="110"/>
      <c r="E1" s="110"/>
      <c r="F1" s="110"/>
    </row>
    <row r="2" spans="1:6" ht="15">
      <c r="A2" s="1"/>
      <c r="B2" s="1"/>
      <c r="C2" s="19"/>
      <c r="D2" s="87" t="s">
        <v>1</v>
      </c>
      <c r="E2" s="87"/>
      <c r="F2" s="87"/>
    </row>
    <row r="3" spans="1:7" ht="15">
      <c r="A3" s="1"/>
      <c r="B3" s="1"/>
      <c r="C3" s="87" t="s">
        <v>99</v>
      </c>
      <c r="D3" s="87"/>
      <c r="E3" s="87"/>
      <c r="F3" s="87"/>
      <c r="G3" s="18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87" t="s">
        <v>2</v>
      </c>
      <c r="C5" s="87"/>
      <c r="D5" s="87"/>
      <c r="E5" s="87"/>
      <c r="F5" s="87"/>
    </row>
    <row r="6" spans="1:6" ht="15">
      <c r="A6" s="1"/>
      <c r="B6" s="1"/>
      <c r="C6" s="75" t="s">
        <v>54</v>
      </c>
      <c r="D6" s="1"/>
      <c r="E6" s="1"/>
      <c r="F6" s="1"/>
    </row>
    <row r="7" spans="1:6" ht="15.75">
      <c r="A7" s="1"/>
      <c r="B7" s="1"/>
      <c r="C7" s="2"/>
      <c r="D7" s="1"/>
      <c r="E7" s="1"/>
      <c r="F7" s="1"/>
    </row>
    <row r="8" spans="1:6" s="14" customFormat="1" ht="45">
      <c r="A8" s="11" t="s">
        <v>3</v>
      </c>
      <c r="B8" s="11" t="s">
        <v>8</v>
      </c>
      <c r="C8" s="12" t="s">
        <v>5</v>
      </c>
      <c r="D8" s="11" t="s">
        <v>6</v>
      </c>
      <c r="E8" s="13" t="s">
        <v>97</v>
      </c>
      <c r="F8" s="13" t="s">
        <v>7</v>
      </c>
    </row>
    <row r="9" spans="1:6" ht="14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8" customHeight="1">
      <c r="A10" s="5" t="s">
        <v>9</v>
      </c>
      <c r="B10" s="6" t="s">
        <v>4</v>
      </c>
      <c r="C10" s="6"/>
      <c r="D10" s="6"/>
      <c r="E10" s="6"/>
      <c r="F10" s="6"/>
    </row>
    <row r="11" spans="1:6" ht="27.75" customHeight="1">
      <c r="A11" s="3">
        <v>1</v>
      </c>
      <c r="B11" s="7" t="s">
        <v>103</v>
      </c>
      <c r="C11" s="5" t="s">
        <v>102</v>
      </c>
      <c r="D11" s="6"/>
      <c r="E11" s="6">
        <v>2920000</v>
      </c>
      <c r="F11" s="6">
        <f>D11+E11</f>
        <v>2920000</v>
      </c>
    </row>
    <row r="12" spans="1:6" ht="42.75">
      <c r="A12" s="3">
        <v>2</v>
      </c>
      <c r="B12" s="7" t="s">
        <v>27</v>
      </c>
      <c r="C12" s="3" t="s">
        <v>26</v>
      </c>
      <c r="D12" s="4">
        <v>2940000</v>
      </c>
      <c r="E12" s="4">
        <v>-2940000</v>
      </c>
      <c r="F12" s="4">
        <f>D12+E12</f>
        <v>0</v>
      </c>
    </row>
    <row r="13" spans="1:6" ht="18" customHeight="1">
      <c r="A13" s="5">
        <v>3</v>
      </c>
      <c r="B13" s="6" t="s">
        <v>10</v>
      </c>
      <c r="C13" s="5" t="s">
        <v>11</v>
      </c>
      <c r="D13" s="6">
        <v>0</v>
      </c>
      <c r="E13" s="6"/>
      <c r="F13" s="6">
        <v>0</v>
      </c>
    </row>
    <row r="14" spans="1:6" ht="28.5">
      <c r="A14" s="3">
        <v>4</v>
      </c>
      <c r="B14" s="20" t="s">
        <v>30</v>
      </c>
      <c r="C14" s="5"/>
      <c r="D14" s="6">
        <v>2114005</v>
      </c>
      <c r="E14" s="6">
        <v>0</v>
      </c>
      <c r="F14" s="6">
        <f>D14+E14</f>
        <v>2114005</v>
      </c>
    </row>
    <row r="15" spans="1:6" s="10" customFormat="1" ht="20.25" customHeight="1">
      <c r="A15" s="15"/>
      <c r="B15" s="15" t="s">
        <v>12</v>
      </c>
      <c r="C15" s="16"/>
      <c r="D15" s="15">
        <f>D12+D13+D14</f>
        <v>5054005</v>
      </c>
      <c r="E15" s="15">
        <f>E11+E12</f>
        <v>-20000</v>
      </c>
      <c r="F15" s="15">
        <f>F11+F12+F13+F14</f>
        <v>5034005</v>
      </c>
    </row>
    <row r="16" spans="1:6" ht="19.5" customHeight="1">
      <c r="A16" s="5" t="s">
        <v>13</v>
      </c>
      <c r="B16" s="6" t="s">
        <v>14</v>
      </c>
      <c r="C16" s="5"/>
      <c r="D16" s="6"/>
      <c r="E16" s="6"/>
      <c r="F16" s="6"/>
    </row>
    <row r="17" spans="1:6" ht="14.25">
      <c r="A17" s="5">
        <v>1</v>
      </c>
      <c r="B17" s="6" t="s">
        <v>15</v>
      </c>
      <c r="C17" s="5" t="s">
        <v>16</v>
      </c>
      <c r="D17" s="6">
        <v>952250</v>
      </c>
      <c r="E17" s="24"/>
      <c r="F17" s="6">
        <f>D17+E17</f>
        <v>952250</v>
      </c>
    </row>
    <row r="18" spans="1:6" ht="14.25">
      <c r="A18" s="5">
        <v>2</v>
      </c>
      <c r="B18" s="6" t="s">
        <v>31</v>
      </c>
      <c r="C18" s="5" t="s">
        <v>32</v>
      </c>
      <c r="D18" s="6"/>
      <c r="E18" s="24"/>
      <c r="F18" s="6"/>
    </row>
    <row r="19" spans="1:6" ht="14.25">
      <c r="A19" s="5">
        <v>3</v>
      </c>
      <c r="B19" s="6" t="s">
        <v>33</v>
      </c>
      <c r="C19" s="5" t="s">
        <v>34</v>
      </c>
      <c r="D19" s="6"/>
      <c r="E19" s="24"/>
      <c r="F19" s="6"/>
    </row>
    <row r="20" spans="1:6" s="10" customFormat="1" ht="20.25" customHeight="1">
      <c r="A20" s="15"/>
      <c r="B20" s="17" t="s">
        <v>17</v>
      </c>
      <c r="C20" s="17"/>
      <c r="D20" s="6">
        <f>D17+D18+D19</f>
        <v>952250</v>
      </c>
      <c r="E20" s="25">
        <f>SUM(E17:E19)</f>
        <v>0</v>
      </c>
      <c r="F20" s="15">
        <f>F17</f>
        <v>952250</v>
      </c>
    </row>
    <row r="21" spans="1:6" ht="0.75" customHeight="1">
      <c r="A21" s="6"/>
      <c r="B21" s="6"/>
      <c r="C21" s="6"/>
      <c r="D21" s="6"/>
      <c r="E21" s="6"/>
      <c r="F21" s="6"/>
    </row>
    <row r="22" spans="1:6" ht="15">
      <c r="A22" s="8"/>
      <c r="B22" s="9" t="s">
        <v>18</v>
      </c>
      <c r="C22" s="8"/>
      <c r="D22" s="8"/>
      <c r="E22" s="8"/>
      <c r="F22" s="8"/>
    </row>
    <row r="23" spans="1:6" ht="16.5" customHeight="1">
      <c r="A23" s="22">
        <v>1</v>
      </c>
      <c r="B23" s="98" t="s">
        <v>25</v>
      </c>
      <c r="C23" s="99"/>
      <c r="D23" s="100"/>
      <c r="E23" s="105">
        <v>20579209</v>
      </c>
      <c r="F23" s="105"/>
    </row>
    <row r="24" spans="1:6" ht="15.75" customHeight="1">
      <c r="A24" s="22">
        <v>2</v>
      </c>
      <c r="B24" s="98" t="s">
        <v>19</v>
      </c>
      <c r="C24" s="99"/>
      <c r="D24" s="100"/>
      <c r="E24" s="105">
        <v>24660964</v>
      </c>
      <c r="F24" s="105"/>
    </row>
    <row r="25" spans="1:6" ht="15" customHeight="1">
      <c r="A25" s="22">
        <v>3</v>
      </c>
      <c r="B25" s="98" t="s">
        <v>20</v>
      </c>
      <c r="C25" s="99"/>
      <c r="D25" s="100"/>
      <c r="E25" s="106"/>
      <c r="F25" s="106"/>
    </row>
    <row r="26" spans="1:6" ht="14.25">
      <c r="A26" s="22"/>
      <c r="B26" s="98" t="s">
        <v>23</v>
      </c>
      <c r="C26" s="99"/>
      <c r="D26" s="100"/>
      <c r="E26" s="106"/>
      <c r="F26" s="106"/>
    </row>
    <row r="27" spans="1:6" ht="14.25">
      <c r="A27" s="22"/>
      <c r="B27" s="98" t="s">
        <v>24</v>
      </c>
      <c r="C27" s="99"/>
      <c r="D27" s="100"/>
      <c r="E27" s="105">
        <f>E23-E24</f>
        <v>-4081755</v>
      </c>
      <c r="F27" s="105"/>
    </row>
    <row r="28" spans="1:6" ht="22.5" customHeight="1">
      <c r="A28" s="21" t="s">
        <v>21</v>
      </c>
      <c r="B28" s="101" t="s">
        <v>36</v>
      </c>
      <c r="C28" s="102"/>
      <c r="D28" s="103"/>
      <c r="E28" s="105">
        <f>E29+E30+E31+E32</f>
        <v>5034005</v>
      </c>
      <c r="F28" s="105"/>
    </row>
    <row r="29" spans="1:6" ht="17.25" customHeight="1">
      <c r="A29" s="22">
        <v>1</v>
      </c>
      <c r="B29" s="101" t="s">
        <v>22</v>
      </c>
      <c r="C29" s="102"/>
      <c r="D29" s="103"/>
      <c r="E29" s="106">
        <v>0</v>
      </c>
      <c r="F29" s="106"/>
    </row>
    <row r="30" spans="1:6" ht="14.25">
      <c r="A30" s="22">
        <v>2</v>
      </c>
      <c r="B30" s="98" t="s">
        <v>28</v>
      </c>
      <c r="C30" s="99"/>
      <c r="D30" s="100"/>
      <c r="E30" s="105">
        <v>0</v>
      </c>
      <c r="F30" s="105"/>
    </row>
    <row r="31" spans="1:6" ht="18" customHeight="1">
      <c r="A31" s="22">
        <v>3</v>
      </c>
      <c r="B31" s="98" t="s">
        <v>104</v>
      </c>
      <c r="C31" s="99"/>
      <c r="D31" s="100"/>
      <c r="E31" s="85">
        <v>2920000</v>
      </c>
      <c r="F31" s="86"/>
    </row>
    <row r="32" spans="1:6" ht="44.25" customHeight="1">
      <c r="A32" s="23">
        <v>4</v>
      </c>
      <c r="B32" s="107" t="s">
        <v>37</v>
      </c>
      <c r="C32" s="108"/>
      <c r="D32" s="109"/>
      <c r="E32" s="105">
        <v>2114005</v>
      </c>
      <c r="F32" s="105"/>
    </row>
    <row r="33" spans="1:6" ht="93" customHeight="1">
      <c r="A33" s="88" t="s">
        <v>123</v>
      </c>
      <c r="B33" s="88"/>
      <c r="C33" s="88"/>
      <c r="D33" s="88"/>
      <c r="E33" s="88"/>
      <c r="F33" s="88"/>
    </row>
    <row r="34" ht="12.75">
      <c r="E34" t="s">
        <v>29</v>
      </c>
    </row>
    <row r="35" spans="4:6" ht="29.25" customHeight="1">
      <c r="D35" s="104" t="s">
        <v>35</v>
      </c>
      <c r="E35" s="104"/>
      <c r="F35" s="104"/>
    </row>
  </sheetData>
  <mergeCells count="26">
    <mergeCell ref="D2:F2"/>
    <mergeCell ref="C3:F3"/>
    <mergeCell ref="A33:F33"/>
    <mergeCell ref="B1:F1"/>
    <mergeCell ref="B5:F5"/>
    <mergeCell ref="E23:F23"/>
    <mergeCell ref="E24:F24"/>
    <mergeCell ref="E27:F27"/>
    <mergeCell ref="E26:F26"/>
    <mergeCell ref="E25:F25"/>
    <mergeCell ref="D35:F35"/>
    <mergeCell ref="E28:F28"/>
    <mergeCell ref="E30:F30"/>
    <mergeCell ref="E32:F32"/>
    <mergeCell ref="E29:F29"/>
    <mergeCell ref="B32:D32"/>
    <mergeCell ref="B30:D30"/>
    <mergeCell ref="B31:D31"/>
    <mergeCell ref="E31:F31"/>
    <mergeCell ref="B23:D23"/>
    <mergeCell ref="B24:D24"/>
    <mergeCell ref="B25:D25"/>
    <mergeCell ref="B29:D29"/>
    <mergeCell ref="B26:D26"/>
    <mergeCell ref="B27:D27"/>
    <mergeCell ref="B28:D28"/>
  </mergeCells>
  <printOptions/>
  <pageMargins left="0.65" right="0.51" top="0.6" bottom="0.6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B1">
      <selection activeCell="F1" sqref="F1:I1"/>
    </sheetView>
  </sheetViews>
  <sheetFormatPr defaultColWidth="9.00390625" defaultRowHeight="12.75"/>
  <cols>
    <col min="1" max="1" width="4.25390625" style="8" customWidth="1"/>
    <col min="2" max="2" width="5.75390625" style="8" bestFit="1" customWidth="1"/>
    <col min="3" max="3" width="9.125" style="8" customWidth="1"/>
    <col min="4" max="4" width="8.375" style="8" customWidth="1"/>
    <col min="5" max="5" width="53.00390625" style="8" customWidth="1"/>
    <col min="6" max="6" width="16.625" style="8" customWidth="1"/>
    <col min="7" max="7" width="13.875" style="8" customWidth="1"/>
    <col min="8" max="8" width="13.25390625" style="8" customWidth="1"/>
    <col min="9" max="9" width="14.875" style="8" customWidth="1"/>
    <col min="10" max="16384" width="9.125" style="8" customWidth="1"/>
  </cols>
  <sheetData>
    <row r="1" spans="6:9" ht="14.25">
      <c r="F1" s="89" t="s">
        <v>124</v>
      </c>
      <c r="G1" s="89"/>
      <c r="H1" s="89"/>
      <c r="I1" s="89"/>
    </row>
    <row r="2" spans="6:9" ht="14.25">
      <c r="F2" s="89" t="s">
        <v>119</v>
      </c>
      <c r="G2" s="89"/>
      <c r="H2" s="89"/>
      <c r="I2" s="89"/>
    </row>
    <row r="3" spans="3:9" ht="15.75">
      <c r="C3" s="112" t="s">
        <v>66</v>
      </c>
      <c r="D3" s="112"/>
      <c r="E3" s="112"/>
      <c r="F3" s="112"/>
      <c r="G3" s="112"/>
      <c r="H3" s="55"/>
      <c r="I3" s="54"/>
    </row>
    <row r="4" spans="3:9" s="56" customFormat="1" ht="6.75" customHeight="1">
      <c r="C4" s="111"/>
      <c r="D4" s="111"/>
      <c r="E4" s="111"/>
      <c r="F4" s="111"/>
      <c r="G4" s="111"/>
      <c r="H4" s="73"/>
      <c r="I4" s="57"/>
    </row>
    <row r="5" spans="1:9" s="58" customFormat="1" ht="14.25" customHeight="1">
      <c r="A5" s="117" t="s">
        <v>3</v>
      </c>
      <c r="B5" s="117" t="s">
        <v>38</v>
      </c>
      <c r="C5" s="117" t="s">
        <v>39</v>
      </c>
      <c r="D5" s="117" t="s">
        <v>68</v>
      </c>
      <c r="E5" s="117" t="s">
        <v>41</v>
      </c>
      <c r="F5" s="115" t="s">
        <v>47</v>
      </c>
      <c r="G5" s="113" t="s">
        <v>67</v>
      </c>
      <c r="H5" s="113" t="s">
        <v>88</v>
      </c>
      <c r="I5" s="113" t="s">
        <v>7</v>
      </c>
    </row>
    <row r="6" spans="1:9" s="58" customFormat="1" ht="12.75" customHeight="1">
      <c r="A6" s="118"/>
      <c r="B6" s="118"/>
      <c r="C6" s="118"/>
      <c r="D6" s="118"/>
      <c r="E6" s="118"/>
      <c r="F6" s="116"/>
      <c r="G6" s="114"/>
      <c r="H6" s="114"/>
      <c r="I6" s="114"/>
    </row>
    <row r="7" spans="1:9" s="35" customFormat="1" ht="14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35" customFormat="1" ht="26.25" customHeight="1">
      <c r="A8" s="22">
        <v>1</v>
      </c>
      <c r="B8" s="40" t="s">
        <v>48</v>
      </c>
      <c r="C8" s="40" t="s">
        <v>49</v>
      </c>
      <c r="D8" s="22">
        <v>6050</v>
      </c>
      <c r="E8" s="38" t="s">
        <v>87</v>
      </c>
      <c r="F8" s="4">
        <v>70000</v>
      </c>
      <c r="G8" s="4"/>
      <c r="H8" s="22"/>
      <c r="I8" s="24">
        <f>F8</f>
        <v>70000</v>
      </c>
    </row>
    <row r="9" spans="1:9" s="46" customFormat="1" ht="18" customHeight="1">
      <c r="A9" s="34"/>
      <c r="B9" s="34"/>
      <c r="C9" s="34"/>
      <c r="D9" s="34"/>
      <c r="E9" s="34" t="s">
        <v>70</v>
      </c>
      <c r="F9" s="45">
        <f>SUM(F8)</f>
        <v>70000</v>
      </c>
      <c r="G9" s="45">
        <f>SUM(G8)</f>
        <v>0</v>
      </c>
      <c r="H9" s="34"/>
      <c r="I9" s="45">
        <f>SUM(I8)</f>
        <v>70000</v>
      </c>
    </row>
    <row r="10" spans="1:9" ht="26.25" customHeight="1">
      <c r="A10" s="23">
        <v>2</v>
      </c>
      <c r="B10" s="47" t="s">
        <v>55</v>
      </c>
      <c r="C10" s="47" t="s">
        <v>56</v>
      </c>
      <c r="D10" s="47" t="s">
        <v>57</v>
      </c>
      <c r="E10" s="38" t="s">
        <v>58</v>
      </c>
      <c r="F10" s="4">
        <v>22000</v>
      </c>
      <c r="G10" s="4"/>
      <c r="H10" s="4"/>
      <c r="I10" s="4">
        <f>F10</f>
        <v>22000</v>
      </c>
    </row>
    <row r="11" spans="1:9" s="37" customFormat="1" ht="25.5" customHeight="1">
      <c r="A11" s="27"/>
      <c r="B11" s="59"/>
      <c r="C11" s="27"/>
      <c r="D11" s="27"/>
      <c r="E11" s="60" t="s">
        <v>71</v>
      </c>
      <c r="F11" s="61">
        <f>SUM(F10:F10)</f>
        <v>22000</v>
      </c>
      <c r="G11" s="61"/>
      <c r="H11" s="61"/>
      <c r="I11" s="61">
        <f>SUM(I10)</f>
        <v>22000</v>
      </c>
    </row>
    <row r="12" spans="1:9" s="26" customFormat="1" ht="99.75" customHeight="1">
      <c r="A12" s="42">
        <v>3</v>
      </c>
      <c r="B12" s="65">
        <v>600</v>
      </c>
      <c r="C12" s="42">
        <v>60013</v>
      </c>
      <c r="D12" s="42">
        <v>6050</v>
      </c>
      <c r="E12" s="66" t="s">
        <v>118</v>
      </c>
      <c r="F12" s="67"/>
      <c r="G12" s="67">
        <v>550000</v>
      </c>
      <c r="H12" s="67"/>
      <c r="I12" s="67">
        <f>F12+G12</f>
        <v>550000</v>
      </c>
    </row>
    <row r="13" spans="1:9" ht="27.75" customHeight="1">
      <c r="A13" s="23">
        <v>4</v>
      </c>
      <c r="B13" s="48"/>
      <c r="C13" s="23">
        <v>60016</v>
      </c>
      <c r="D13" s="23">
        <v>6050</v>
      </c>
      <c r="E13" s="38" t="s">
        <v>78</v>
      </c>
      <c r="F13" s="4">
        <v>184000</v>
      </c>
      <c r="G13" s="4"/>
      <c r="H13" s="4">
        <v>150000</v>
      </c>
      <c r="I13" s="4">
        <f>F13-H13</f>
        <v>34000</v>
      </c>
    </row>
    <row r="14" spans="1:9" ht="27.75" customHeight="1">
      <c r="A14" s="42">
        <v>5</v>
      </c>
      <c r="B14" s="48"/>
      <c r="C14" s="23">
        <v>60016</v>
      </c>
      <c r="D14" s="23">
        <v>6050</v>
      </c>
      <c r="E14" s="49" t="s">
        <v>59</v>
      </c>
      <c r="F14" s="4">
        <v>917000</v>
      </c>
      <c r="G14" s="4"/>
      <c r="H14" s="4"/>
      <c r="I14" s="4">
        <f>F14-H14</f>
        <v>917000</v>
      </c>
    </row>
    <row r="15" spans="1:9" ht="27.75" customHeight="1">
      <c r="A15" s="23">
        <v>6</v>
      </c>
      <c r="B15" s="48"/>
      <c r="C15" s="23">
        <v>60016</v>
      </c>
      <c r="D15" s="23">
        <v>6050</v>
      </c>
      <c r="E15" s="49" t="s">
        <v>79</v>
      </c>
      <c r="F15" s="4">
        <v>7000</v>
      </c>
      <c r="G15" s="4"/>
      <c r="H15" s="4"/>
      <c r="I15" s="4">
        <f>F15+G15</f>
        <v>7000</v>
      </c>
    </row>
    <row r="16" spans="1:9" ht="40.5" customHeight="1">
      <c r="A16" s="42">
        <v>7</v>
      </c>
      <c r="B16" s="48"/>
      <c r="C16" s="23">
        <v>60016</v>
      </c>
      <c r="D16" s="23">
        <v>6050</v>
      </c>
      <c r="E16" s="38" t="s">
        <v>80</v>
      </c>
      <c r="F16" s="4">
        <v>15000</v>
      </c>
      <c r="G16" s="4"/>
      <c r="H16" s="4"/>
      <c r="I16" s="4">
        <f>F16+G16</f>
        <v>15000</v>
      </c>
    </row>
    <row r="17" spans="1:9" ht="84" customHeight="1">
      <c r="A17" s="23">
        <v>8</v>
      </c>
      <c r="B17" s="48"/>
      <c r="C17" s="23">
        <v>60016</v>
      </c>
      <c r="D17" s="23">
        <v>6050</v>
      </c>
      <c r="E17" s="38" t="s">
        <v>100</v>
      </c>
      <c r="F17" s="4">
        <v>90000</v>
      </c>
      <c r="G17" s="4"/>
      <c r="H17" s="4"/>
      <c r="I17" s="4">
        <f>F17+G17</f>
        <v>90000</v>
      </c>
    </row>
    <row r="18" spans="1:9" s="37" customFormat="1" ht="20.25" customHeight="1">
      <c r="A18" s="27"/>
      <c r="B18" s="59"/>
      <c r="C18" s="27"/>
      <c r="D18" s="27"/>
      <c r="E18" s="60" t="s">
        <v>72</v>
      </c>
      <c r="F18" s="61">
        <f>SUM(F13:F17)</f>
        <v>1213000</v>
      </c>
      <c r="G18" s="61">
        <f>G12+G13+G14+G15+G16+G17</f>
        <v>550000</v>
      </c>
      <c r="H18" s="61">
        <f>SUM(H13:H17)</f>
        <v>150000</v>
      </c>
      <c r="I18" s="61">
        <f>SUM(I12:I17)</f>
        <v>1613000</v>
      </c>
    </row>
    <row r="19" spans="1:9" ht="24" customHeight="1">
      <c r="A19" s="23">
        <v>9</v>
      </c>
      <c r="B19" s="48">
        <v>700</v>
      </c>
      <c r="C19" s="23">
        <v>70005</v>
      </c>
      <c r="D19" s="23">
        <v>6060</v>
      </c>
      <c r="E19" s="49" t="s">
        <v>115</v>
      </c>
      <c r="F19" s="4">
        <v>50000</v>
      </c>
      <c r="G19" s="4"/>
      <c r="H19" s="4"/>
      <c r="I19" s="4">
        <f>F19-H19</f>
        <v>50000</v>
      </c>
    </row>
    <row r="20" spans="1:9" ht="16.5" customHeight="1">
      <c r="A20" s="23">
        <v>10</v>
      </c>
      <c r="B20" s="48"/>
      <c r="C20" s="23">
        <v>70005</v>
      </c>
      <c r="D20" s="23">
        <v>6060</v>
      </c>
      <c r="E20" s="49" t="s">
        <v>60</v>
      </c>
      <c r="F20" s="4">
        <v>475000</v>
      </c>
      <c r="G20" s="4"/>
      <c r="H20" s="4"/>
      <c r="I20" s="4">
        <f>F20+G20</f>
        <v>475000</v>
      </c>
    </row>
    <row r="21" spans="1:9" s="30" customFormat="1" ht="20.25" customHeight="1">
      <c r="A21" s="39"/>
      <c r="B21" s="62"/>
      <c r="C21" s="39"/>
      <c r="D21" s="39"/>
      <c r="E21" s="63" t="s">
        <v>73</v>
      </c>
      <c r="F21" s="64">
        <f>SUM(F19:F20)</f>
        <v>525000</v>
      </c>
      <c r="G21" s="64">
        <f>SUM(G19:G20)</f>
        <v>0</v>
      </c>
      <c r="H21" s="64">
        <f>SUM(H19:H20)</f>
        <v>0</v>
      </c>
      <c r="I21" s="64">
        <f>SUM(I19:I20)</f>
        <v>525000</v>
      </c>
    </row>
    <row r="22" spans="1:9" s="26" customFormat="1" ht="28.5" customHeight="1">
      <c r="A22" s="42">
        <v>11</v>
      </c>
      <c r="B22" s="65">
        <v>750</v>
      </c>
      <c r="C22" s="42">
        <v>75023</v>
      </c>
      <c r="D22" s="42">
        <v>6060</v>
      </c>
      <c r="E22" s="66" t="s">
        <v>81</v>
      </c>
      <c r="F22" s="67">
        <v>13600</v>
      </c>
      <c r="G22" s="67"/>
      <c r="H22" s="67"/>
      <c r="I22" s="67">
        <f>F22+G22</f>
        <v>13600</v>
      </c>
    </row>
    <row r="23" spans="1:9" s="26" customFormat="1" ht="17.25" customHeight="1">
      <c r="A23" s="42">
        <v>12</v>
      </c>
      <c r="B23" s="65"/>
      <c r="C23" s="42">
        <v>75023</v>
      </c>
      <c r="D23" s="42">
        <v>6060</v>
      </c>
      <c r="E23" s="66" t="s">
        <v>101</v>
      </c>
      <c r="F23" s="67">
        <v>12000</v>
      </c>
      <c r="G23" s="67"/>
      <c r="H23" s="67"/>
      <c r="I23" s="67">
        <f>F23+G23</f>
        <v>12000</v>
      </c>
    </row>
    <row r="24" spans="1:9" s="30" customFormat="1" ht="17.25" customHeight="1">
      <c r="A24" s="39"/>
      <c r="B24" s="62"/>
      <c r="C24" s="39"/>
      <c r="D24" s="39"/>
      <c r="E24" s="63" t="s">
        <v>74</v>
      </c>
      <c r="F24" s="64">
        <f>F22+F23</f>
        <v>25600</v>
      </c>
      <c r="G24" s="64">
        <f>SUM(G22:G23)</f>
        <v>0</v>
      </c>
      <c r="H24" s="64"/>
      <c r="I24" s="64">
        <f>I22+I23</f>
        <v>25600</v>
      </c>
    </row>
    <row r="25" spans="1:9" ht="27.75" customHeight="1">
      <c r="A25" s="23">
        <v>13</v>
      </c>
      <c r="B25" s="48">
        <v>801</v>
      </c>
      <c r="C25" s="23">
        <v>80101</v>
      </c>
      <c r="D25" s="23">
        <v>6050</v>
      </c>
      <c r="E25" s="50" t="s">
        <v>61</v>
      </c>
      <c r="F25" s="4">
        <v>380000</v>
      </c>
      <c r="G25" s="4"/>
      <c r="H25" s="4"/>
      <c r="I25" s="4">
        <f>F25+G25</f>
        <v>380000</v>
      </c>
    </row>
    <row r="26" spans="1:9" ht="27" customHeight="1">
      <c r="A26" s="23">
        <v>14</v>
      </c>
      <c r="B26" s="48"/>
      <c r="C26" s="23">
        <v>80101</v>
      </c>
      <c r="D26" s="23">
        <v>6050</v>
      </c>
      <c r="E26" s="50" t="s">
        <v>62</v>
      </c>
      <c r="F26" s="4">
        <v>2664697</v>
      </c>
      <c r="G26" s="4"/>
      <c r="H26" s="4">
        <v>20000</v>
      </c>
      <c r="I26" s="4">
        <f>F26-H26</f>
        <v>2644697</v>
      </c>
    </row>
    <row r="27" spans="1:9" ht="29.25" customHeight="1">
      <c r="A27" s="23">
        <v>15</v>
      </c>
      <c r="B27" s="48"/>
      <c r="C27" s="23">
        <v>80101</v>
      </c>
      <c r="D27" s="23">
        <v>6050</v>
      </c>
      <c r="E27" s="50" t="s">
        <v>82</v>
      </c>
      <c r="F27" s="4">
        <v>10309</v>
      </c>
      <c r="G27" s="4"/>
      <c r="H27" s="4"/>
      <c r="I27" s="4">
        <f>F27</f>
        <v>10309</v>
      </c>
    </row>
    <row r="28" spans="1:9" ht="29.25" customHeight="1">
      <c r="A28" s="23">
        <v>16</v>
      </c>
      <c r="B28" s="48"/>
      <c r="C28" s="23">
        <v>80101</v>
      </c>
      <c r="D28" s="23">
        <v>6050</v>
      </c>
      <c r="E28" s="50" t="s">
        <v>84</v>
      </c>
      <c r="F28" s="4">
        <v>16000</v>
      </c>
      <c r="G28" s="4"/>
      <c r="H28" s="4"/>
      <c r="I28" s="4">
        <f>F28</f>
        <v>16000</v>
      </c>
    </row>
    <row r="29" spans="1:9" ht="40.5" customHeight="1">
      <c r="A29" s="23">
        <v>17</v>
      </c>
      <c r="B29" s="48"/>
      <c r="C29" s="23">
        <v>80104</v>
      </c>
      <c r="D29" s="23">
        <v>6050</v>
      </c>
      <c r="E29" s="50" t="s">
        <v>69</v>
      </c>
      <c r="F29" s="4">
        <v>400000</v>
      </c>
      <c r="G29" s="4"/>
      <c r="H29" s="4"/>
      <c r="I29" s="4">
        <f>F29-H29</f>
        <v>400000</v>
      </c>
    </row>
    <row r="30" spans="1:9" ht="30" customHeight="1">
      <c r="A30" s="23">
        <v>18</v>
      </c>
      <c r="B30" s="48"/>
      <c r="C30" s="23">
        <v>80110</v>
      </c>
      <c r="D30" s="23">
        <v>6050</v>
      </c>
      <c r="E30" s="38" t="s">
        <v>83</v>
      </c>
      <c r="F30" s="4">
        <v>87000</v>
      </c>
      <c r="G30" s="4"/>
      <c r="H30" s="4"/>
      <c r="I30" s="4">
        <f>F30+G30</f>
        <v>87000</v>
      </c>
    </row>
    <row r="31" spans="1:9" s="37" customFormat="1" ht="16.5" customHeight="1">
      <c r="A31" s="27"/>
      <c r="B31" s="68"/>
      <c r="C31" s="27"/>
      <c r="D31" s="27"/>
      <c r="E31" s="60" t="s">
        <v>75</v>
      </c>
      <c r="F31" s="36">
        <f>SUM(F25:F30)</f>
        <v>3558006</v>
      </c>
      <c r="G31" s="36">
        <f>SUM(G25:G30)</f>
        <v>0</v>
      </c>
      <c r="H31" s="36">
        <f>SUM(H25:H30)</f>
        <v>20000</v>
      </c>
      <c r="I31" s="36">
        <f>I25+I26+I27+I28+I29+I30</f>
        <v>3538006</v>
      </c>
    </row>
    <row r="32" spans="1:9" ht="17.25" customHeight="1">
      <c r="A32" s="23">
        <v>19</v>
      </c>
      <c r="B32" s="23">
        <v>852</v>
      </c>
      <c r="C32" s="23">
        <v>85219</v>
      </c>
      <c r="D32" s="23">
        <v>6060</v>
      </c>
      <c r="E32" s="52" t="s">
        <v>63</v>
      </c>
      <c r="F32" s="6">
        <v>10000</v>
      </c>
      <c r="G32" s="6"/>
      <c r="H32" s="6"/>
      <c r="I32" s="6">
        <f>F32</f>
        <v>10000</v>
      </c>
    </row>
    <row r="33" spans="1:9" s="37" customFormat="1" ht="18.75" customHeight="1">
      <c r="A33" s="27"/>
      <c r="B33" s="59"/>
      <c r="C33" s="27"/>
      <c r="D33" s="27"/>
      <c r="E33" s="69" t="s">
        <v>76</v>
      </c>
      <c r="F33" s="36">
        <v>10000</v>
      </c>
      <c r="G33" s="36"/>
      <c r="H33" s="36"/>
      <c r="I33" s="36">
        <f>SUM(I32)</f>
        <v>10000</v>
      </c>
    </row>
    <row r="34" spans="1:9" ht="18" customHeight="1">
      <c r="A34" s="23">
        <v>20</v>
      </c>
      <c r="B34" s="51" t="s">
        <v>64</v>
      </c>
      <c r="C34" s="47" t="s">
        <v>65</v>
      </c>
      <c r="D34" s="47" t="s">
        <v>53</v>
      </c>
      <c r="E34" s="38" t="s">
        <v>0</v>
      </c>
      <c r="F34" s="4">
        <v>993634</v>
      </c>
      <c r="G34" s="4"/>
      <c r="H34" s="4"/>
      <c r="I34" s="4">
        <f>F34+G34</f>
        <v>993634</v>
      </c>
    </row>
    <row r="35" spans="1:9" ht="30" customHeight="1">
      <c r="A35" s="23">
        <v>21</v>
      </c>
      <c r="B35" s="51"/>
      <c r="C35" s="47" t="s">
        <v>65</v>
      </c>
      <c r="D35" s="47" t="s">
        <v>98</v>
      </c>
      <c r="E35" s="38" t="s">
        <v>94</v>
      </c>
      <c r="F35" s="4">
        <v>1768000</v>
      </c>
      <c r="G35" s="4"/>
      <c r="H35" s="4"/>
      <c r="I35" s="4">
        <f>F35</f>
        <v>1768000</v>
      </c>
    </row>
    <row r="36" spans="1:9" ht="18" customHeight="1">
      <c r="A36" s="23">
        <v>22</v>
      </c>
      <c r="B36" s="51"/>
      <c r="C36" s="47" t="s">
        <v>85</v>
      </c>
      <c r="D36" s="47" t="s">
        <v>57</v>
      </c>
      <c r="E36" s="49" t="s">
        <v>86</v>
      </c>
      <c r="F36" s="4">
        <v>22400</v>
      </c>
      <c r="G36" s="4"/>
      <c r="H36" s="4"/>
      <c r="I36" s="4">
        <f>F36+G36</f>
        <v>22400</v>
      </c>
    </row>
    <row r="37" spans="1:9" s="37" customFormat="1" ht="26.25" customHeight="1">
      <c r="A37" s="27"/>
      <c r="B37" s="27"/>
      <c r="C37" s="27"/>
      <c r="D37" s="27"/>
      <c r="E37" s="69" t="s">
        <v>77</v>
      </c>
      <c r="F37" s="36">
        <f>F34+F35+F36</f>
        <v>2784034</v>
      </c>
      <c r="G37" s="36">
        <f>G34+G36</f>
        <v>0</v>
      </c>
      <c r="H37" s="36">
        <f>SUM(H34:H34)</f>
        <v>0</v>
      </c>
      <c r="I37" s="32">
        <f>I34+I35+I36</f>
        <v>2784034</v>
      </c>
    </row>
    <row r="38" spans="1:9" s="72" customFormat="1" ht="24.75" customHeight="1">
      <c r="A38" s="70"/>
      <c r="B38" s="70"/>
      <c r="C38" s="70"/>
      <c r="D38" s="70"/>
      <c r="E38" s="71" t="s">
        <v>50</v>
      </c>
      <c r="F38" s="64">
        <f>F9+F11+F18+F21+F24+F31+F33+F37</f>
        <v>8207640</v>
      </c>
      <c r="G38" s="61">
        <f>G9+G18+G21+G24+G31+G37</f>
        <v>550000</v>
      </c>
      <c r="H38" s="61">
        <f>H18+H21+H31</f>
        <v>170000</v>
      </c>
      <c r="I38" s="74">
        <f>I9+I11+I18+I21+I24+I31+I33+I37</f>
        <v>8587640</v>
      </c>
    </row>
    <row r="39" spans="7:9" ht="20.25" customHeight="1">
      <c r="G39" s="89" t="s">
        <v>29</v>
      </c>
      <c r="H39" s="89"/>
      <c r="I39" s="89"/>
    </row>
    <row r="40" spans="7:9" ht="26.25" customHeight="1">
      <c r="G40" s="89" t="s">
        <v>46</v>
      </c>
      <c r="H40" s="89"/>
      <c r="I40" s="89"/>
    </row>
  </sheetData>
  <mergeCells count="15">
    <mergeCell ref="B5:B6"/>
    <mergeCell ref="A5:A6"/>
    <mergeCell ref="G5:G6"/>
    <mergeCell ref="I5:I6"/>
    <mergeCell ref="E5:E6"/>
    <mergeCell ref="D5:D6"/>
    <mergeCell ref="C5:C6"/>
    <mergeCell ref="G39:I39"/>
    <mergeCell ref="G40:I40"/>
    <mergeCell ref="H5:H6"/>
    <mergeCell ref="F5:F6"/>
    <mergeCell ref="C4:G4"/>
    <mergeCell ref="F1:I1"/>
    <mergeCell ref="F2:I2"/>
    <mergeCell ref="C3:G3"/>
  </mergeCells>
  <printOptions/>
  <pageMargins left="0.5118110236220472" right="0.1968503937007874" top="0.75" bottom="0.3" header="0.5118110236220472" footer="0.2362204724409449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2006-06-13T08:10:21Z</cp:lastPrinted>
  <dcterms:created xsi:type="dcterms:W3CDTF">2001-03-21T13:01:08Z</dcterms:created>
  <dcterms:modified xsi:type="dcterms:W3CDTF">2006-06-28T07:51:39Z</dcterms:modified>
  <cp:category/>
  <cp:version/>
  <cp:contentType/>
  <cp:contentStatus/>
</cp:coreProperties>
</file>