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Nr 1 do 31 07" sheetId="1" r:id="rId1"/>
    <sheet name="zał nr 2 do 31 07" sheetId="2" r:id="rId2"/>
    <sheet name="zał nr 3 do 31 07" sheetId="3" r:id="rId3"/>
  </sheets>
  <definedNames>
    <definedName name="_xlnm.Print_Area" localSheetId="0">'zał Nr 1 do 31 07'!$A$1:$E$28</definedName>
    <definedName name="_xlnm.Print_Area" localSheetId="1">'zał nr 2 do 31 07'!$A$1:$F$36</definedName>
  </definedNames>
  <calcPr fullCalcOnLoad="1"/>
</workbook>
</file>

<file path=xl/sharedStrings.xml><?xml version="1.0" encoding="utf-8"?>
<sst xmlns="http://schemas.openxmlformats.org/spreadsheetml/2006/main" count="124" uniqueCount="112">
  <si>
    <t>Budowa sieci kanalizacyjnej w gminie</t>
  </si>
  <si>
    <t>Rady Gminy Jaktorów</t>
  </si>
  <si>
    <t>Zestawienie zmian w planie przychodów i rozchodów budżetu Gminy Jaktorów</t>
  </si>
  <si>
    <t>Lp</t>
  </si>
  <si>
    <t>Przychody</t>
  </si>
  <si>
    <t>Klasyfikacja przychodów i rozchodów</t>
  </si>
  <si>
    <t>Plan</t>
  </si>
  <si>
    <t>Plan po zmianie</t>
  </si>
  <si>
    <t>N a z w a</t>
  </si>
  <si>
    <t>I</t>
  </si>
  <si>
    <t>Nadwyżki z lat ubiegłych</t>
  </si>
  <si>
    <t>§957</t>
  </si>
  <si>
    <t>Razem przychody</t>
  </si>
  <si>
    <t>II</t>
  </si>
  <si>
    <t>Rozchody</t>
  </si>
  <si>
    <t>Spłata kredytów i pożyczek</t>
  </si>
  <si>
    <t>§ 992</t>
  </si>
  <si>
    <t>Razem rozchody</t>
  </si>
  <si>
    <t>Informacje uzupełniające:</t>
  </si>
  <si>
    <t>Planowane wydatki</t>
  </si>
  <si>
    <t>Wynik</t>
  </si>
  <si>
    <t>I.</t>
  </si>
  <si>
    <t>Nadwyżką budżetową z lat ubiegłych</t>
  </si>
  <si>
    <t>- różnica między 1 i 2 (+)</t>
  </si>
  <si>
    <t>- różnica między 2 i 1 (-)</t>
  </si>
  <si>
    <t>Planowane dochody</t>
  </si>
  <si>
    <t>§952</t>
  </si>
  <si>
    <t>Przychody z zaciągniętych pożyczek i kredytów na rynku krajowym</t>
  </si>
  <si>
    <t>Kredytem (pożyczką) długoterminowym</t>
  </si>
  <si>
    <t>Przewodniczący Rady Gminy</t>
  </si>
  <si>
    <t>Wykup papierów wartościowych</t>
  </si>
  <si>
    <t>§ 982</t>
  </si>
  <si>
    <t>Udzielone z budżetu pożyczki</t>
  </si>
  <si>
    <t>§ 991</t>
  </si>
  <si>
    <t xml:space="preserve">             Mirosław Byczak</t>
  </si>
  <si>
    <t xml:space="preserve">Pokrycie deficytu  budżetu                     </t>
  </si>
  <si>
    <t>Zestawienie zmian w planie wydatków budżetu Gminy Jaktorów</t>
  </si>
  <si>
    <t>Wydatki</t>
  </si>
  <si>
    <t>Dział</t>
  </si>
  <si>
    <t>Rozdział</t>
  </si>
  <si>
    <t>§</t>
  </si>
  <si>
    <t>Nazwa</t>
  </si>
  <si>
    <t>Kwota</t>
  </si>
  <si>
    <t>Zakup usług pozostałych</t>
  </si>
  <si>
    <t>Gospodarka komunalna i ochrona środowiska</t>
  </si>
  <si>
    <t>Gospodarka ściekowa i ochrona wód</t>
  </si>
  <si>
    <t>Wydatki na zakupy inwestycyjne jednostek budżetowych</t>
  </si>
  <si>
    <t>Oświata i wychowanie</t>
  </si>
  <si>
    <t>Uzasadnienie:</t>
  </si>
  <si>
    <t>Mirosław Byczak</t>
  </si>
  <si>
    <t>010</t>
  </si>
  <si>
    <t>01010</t>
  </si>
  <si>
    <t>Ogółem</t>
  </si>
  <si>
    <t>Zakup usług remontowych</t>
  </si>
  <si>
    <t>Razem wydatki</t>
  </si>
  <si>
    <t>6050</t>
  </si>
  <si>
    <t>Gospodarka mieszkaniowa</t>
  </si>
  <si>
    <t>Zakup energii</t>
  </si>
  <si>
    <t>400</t>
  </si>
  <si>
    <t>4002</t>
  </si>
  <si>
    <t>6060</t>
  </si>
  <si>
    <t>900</t>
  </si>
  <si>
    <t>90001</t>
  </si>
  <si>
    <t xml:space="preserve">Zwiększenie </t>
  </si>
  <si>
    <t>Paragraf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</si>
  <si>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</si>
  <si>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</si>
  <si>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</si>
  <si>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801 - Oświata i wychowanie</t>
  </si>
  <si>
    <t>razem dział 852 - Pomoc społeczna</t>
  </si>
  <si>
    <t>Razem dział 900 - Gospodarka komunalna i ochrona środowiska</t>
  </si>
  <si>
    <t>Zmniejszenie</t>
  </si>
  <si>
    <t>Rady Gminy Jaktorów z dnia 19 lutego 2007r</t>
  </si>
  <si>
    <t>na rok 2007</t>
  </si>
  <si>
    <t>Pozostała działalność</t>
  </si>
  <si>
    <t>Bezpieczeństwo publiczne i ochrona przeciwpożarowa</t>
  </si>
  <si>
    <t>Ochotnicze straże pożarne</t>
  </si>
  <si>
    <t>Przedszkola</t>
  </si>
  <si>
    <t>Zmiany w ciągu roku</t>
  </si>
  <si>
    <t>Przychody z zaciągniętych pożyczek na finansowanie zadań realizowanych z działem środków Unii Europejskiej</t>
  </si>
  <si>
    <t>§ 903</t>
  </si>
  <si>
    <t>Przychody ze sprzedaży innych papierów wartościowych</t>
  </si>
  <si>
    <t>§931</t>
  </si>
  <si>
    <t>Spłata pożyczek na finansowanie zadań z udziałem środków Unii Europejskiej</t>
  </si>
  <si>
    <t>§963</t>
  </si>
  <si>
    <t>Przychodem ze sprzedaży papierów wartościowych</t>
  </si>
  <si>
    <t xml:space="preserve">                          z dnia 19 lutego 2007r</t>
  </si>
  <si>
    <t>na rok 2007.</t>
  </si>
  <si>
    <t>Inne źródła</t>
  </si>
  <si>
    <t>Zestawienie zmian w planie wydatków inwestycyjnych na rok 2007</t>
  </si>
  <si>
    <t>Budowa sieci wodociągowej w Budach Zosinych</t>
  </si>
  <si>
    <t>Opracowanie projektu na budowę sieci wodociągowej w ul. Sygietyńskiego w Starych Budach</t>
  </si>
  <si>
    <t>Zakup pomp do stacji uzdatniania wody</t>
  </si>
  <si>
    <t>Opracowanie projektu:
a/ ciągu pieszo-jezdnego wraz z przejściem przez rzekę Tuczną w Jaktorowie (II etap) 
b/ ciągu pieszego w Sadych Budach, Budach Starych na odcinku od ul. Ogrodowej do wiaduktu CMK</t>
  </si>
  <si>
    <t>Nadbudowa budynku Szkoły Podstawowej w Międzyborowie (rozliczenie inwestycji)</t>
  </si>
  <si>
    <t>Wykonanie, dostawa i montaż ścianki mobilnej działowej pomiędzy stołówką i świetlicą w Szkole Podstawowej w Międzyborowie.</t>
  </si>
  <si>
    <t>Zakup wyposażenia dla  Szkoły Podstawowej w Międzyborowie (części nadbudowanej)</t>
  </si>
  <si>
    <t>Budowa przedszkola z salą wielofunkcyjną i rozbudową szatni przy Szkole Podstawowej w Jaktorowie</t>
  </si>
  <si>
    <t>Zakup zestawu komputerowego dla Gminnego Ośrodka Pomocy Społecznej w Jaktorowie</t>
  </si>
  <si>
    <t>90015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</si>
  <si>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</si>
  <si>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Inne źródła (środki jako nadwyżka środków pieniężnych na rachunku bieżącym )</t>
  </si>
  <si>
    <t>6010</t>
  </si>
  <si>
    <t>Wydatki na zakup i objęcie akcji, wniesienie wkładów do spółek prawa handlowego oraz uzupełnienie funduszy statutowych banków państwowych i innych instytucji finansowych</t>
  </si>
  <si>
    <t>Wydatki na zakup i objęcie akcji, wniesienie wkładów do spółek prawa handlowego</t>
  </si>
  <si>
    <t xml:space="preserve">                                                                                                      Zał. Nr 3 do Uchwały Nr IV/31/2007</t>
  </si>
  <si>
    <t xml:space="preserve">                                                                               Rady Gminy Jaktorów z dnia 19 lutego 2007r.</t>
  </si>
  <si>
    <t>Zał.Nr 1 do uchwały Nr IV/31/2007</t>
  </si>
  <si>
    <r>
      <t xml:space="preserve">Z nadwyżki środków na rachunku bieżącym Gminy  na dzień 31 grudnia 2006r przeznacza się  kwotę w wysokości  </t>
    </r>
    <r>
      <rPr>
        <b/>
        <sz val="11"/>
        <rFont val="Arial CE"/>
        <family val="0"/>
      </rPr>
      <t xml:space="preserve">1.840.000,-zł </t>
    </r>
    <r>
      <rPr>
        <sz val="11"/>
        <rFont val="Arial CE"/>
        <family val="0"/>
      </rPr>
      <t xml:space="preserve">  na sfinansowanie w roku 2007 następujących wydatków: 
1) Dział 700 - Gospodarka  mieszkaniowa  -  32.000,-zł, z tego  na remont budynku Ośrodka Zdrowia (Naprawa dachu, remont instalacji wody zimnej i ciepłej, instalacji elektrycznej) - 22.000,-zł  oraz  na   opłatę za energię gazową -10.000,-zł
2) Dział 754 - Bezpieczeństwo publiczne i ochrona przeciwpożarowa - 25.000,-zł przeznacza się na  sfinansowanie zakupu pieca centralnego ogrzewania do ogrzewania garaży na samochody bojowe   OSP w Jaktorowie, 
3) Dział 801 - Oświata i  wychowanie - 15.000,-zł zabezpiecza się na wydatki związane z dowozem dzieci do przedszkola integracyjnego w Grodzisku Maz.
4) Dział 900 - Gospodarka komunalna i ochrona środowiska - na objęcie  udziałów  w Przedsiębiorstwie Gospodarki Komunalnej  w Żyrardowie zgodnie z uchwałą Nr IV/30/2007  Rady Gminy Jaktorów z dnia 19 lutego 2007r.- 1.768.000,-zł</t>
    </r>
  </si>
  <si>
    <t xml:space="preserve">                                     Zał. Nr 2 do uchwały Nr IV/31/2007</t>
  </si>
  <si>
    <t>Zakup pieca c.o. do ogrzewania garaży na samochody bojowe OSP Jaktorów</t>
  </si>
  <si>
    <t>razem dział 754 - Bezpieczeństwo publiczne i ochrona przeciwpożarowa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</si>
</sst>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2" borderId="0" xfId="0" applyFill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H23" sqref="H23"/>
    </sheetView>
  </sheetViews>
  <sheetFormatPr defaultColWidth="9.00390625" defaultRowHeight="12.75"/>
  <cols>
    <col min="1" max="1" width="8.00390625" style="23" customWidth="1"/>
    <col min="2" max="2" width="9.125" style="23" customWidth="1"/>
    <col min="3" max="3" width="7.625" style="23" customWidth="1"/>
    <col min="4" max="4" width="53.25390625" style="23" customWidth="1"/>
    <col min="5" max="5" width="15.00390625" style="23" customWidth="1"/>
    <col min="6" max="16384" width="9.125" style="23" customWidth="1"/>
  </cols>
  <sheetData>
    <row r="1" spans="4:5" ht="14.25">
      <c r="D1" s="75" t="s">
        <v>107</v>
      </c>
      <c r="E1" s="75"/>
    </row>
    <row r="2" spans="4:5" ht="14.25">
      <c r="D2" s="75" t="s">
        <v>72</v>
      </c>
      <c r="E2" s="75"/>
    </row>
    <row r="3" spans="4:5" ht="11.25" customHeight="1">
      <c r="D3" s="27"/>
      <c r="E3" s="27"/>
    </row>
    <row r="4" spans="1:5" ht="18" customHeight="1">
      <c r="A4" s="76" t="s">
        <v>36</v>
      </c>
      <c r="B4" s="76"/>
      <c r="C4" s="76"/>
      <c r="D4" s="76"/>
      <c r="E4" s="76"/>
    </row>
    <row r="5" spans="1:5" ht="18" customHeight="1">
      <c r="A5" s="76" t="s">
        <v>73</v>
      </c>
      <c r="B5" s="76"/>
      <c r="C5" s="76"/>
      <c r="D5" s="76"/>
      <c r="E5" s="76"/>
    </row>
    <row r="6" ht="15.75" customHeight="1">
      <c r="A6" s="23" t="s">
        <v>37</v>
      </c>
    </row>
    <row r="7" spans="1:5" s="27" customFormat="1" ht="21" customHeight="1">
      <c r="A7" s="26" t="s">
        <v>38</v>
      </c>
      <c r="B7" s="26" t="s">
        <v>39</v>
      </c>
      <c r="C7" s="26" t="s">
        <v>40</v>
      </c>
      <c r="D7" s="26" t="s">
        <v>41</v>
      </c>
      <c r="E7" s="26" t="s">
        <v>42</v>
      </c>
    </row>
    <row r="8" spans="1:5" s="41" customFormat="1" ht="20.25" customHeight="1">
      <c r="A8" s="33">
        <v>700</v>
      </c>
      <c r="B8" s="33"/>
      <c r="C8" s="33"/>
      <c r="D8" s="37" t="s">
        <v>56</v>
      </c>
      <c r="E8" s="31">
        <f>E9</f>
        <v>32000</v>
      </c>
    </row>
    <row r="9" spans="1:5" s="27" customFormat="1" ht="19.5" customHeight="1">
      <c r="A9" s="26"/>
      <c r="B9" s="26">
        <v>70095</v>
      </c>
      <c r="C9" s="26"/>
      <c r="D9" s="32" t="s">
        <v>74</v>
      </c>
      <c r="E9" s="30">
        <f>E10+E11</f>
        <v>32000</v>
      </c>
    </row>
    <row r="10" spans="1:5" s="27" customFormat="1" ht="18" customHeight="1">
      <c r="A10" s="26"/>
      <c r="B10" s="26"/>
      <c r="C10" s="26">
        <v>4260</v>
      </c>
      <c r="D10" s="32" t="s">
        <v>57</v>
      </c>
      <c r="E10" s="30">
        <v>10000</v>
      </c>
    </row>
    <row r="11" spans="1:5" s="27" customFormat="1" ht="18" customHeight="1">
      <c r="A11" s="26"/>
      <c r="B11" s="26"/>
      <c r="C11" s="26">
        <v>4270</v>
      </c>
      <c r="D11" s="32" t="s">
        <v>53</v>
      </c>
      <c r="E11" s="30">
        <v>22000</v>
      </c>
    </row>
    <row r="12" spans="1:5" s="41" customFormat="1" ht="18" customHeight="1">
      <c r="A12" s="33">
        <v>754</v>
      </c>
      <c r="B12" s="33"/>
      <c r="C12" s="33"/>
      <c r="D12" s="40" t="s">
        <v>75</v>
      </c>
      <c r="E12" s="31">
        <f>E13</f>
        <v>25000</v>
      </c>
    </row>
    <row r="13" spans="1:5" s="27" customFormat="1" ht="17.25" customHeight="1">
      <c r="A13" s="26"/>
      <c r="B13" s="26">
        <v>75412</v>
      </c>
      <c r="C13" s="26"/>
      <c r="D13" s="38" t="s">
        <v>76</v>
      </c>
      <c r="E13" s="30">
        <f>E14</f>
        <v>25000</v>
      </c>
    </row>
    <row r="14" spans="1:5" s="27" customFormat="1" ht="15.75" customHeight="1">
      <c r="A14" s="26"/>
      <c r="B14" s="26"/>
      <c r="C14" s="26">
        <v>6060</v>
      </c>
      <c r="D14" s="32" t="s">
        <v>46</v>
      </c>
      <c r="E14" s="30">
        <v>25000</v>
      </c>
    </row>
    <row r="15" spans="1:5" s="41" customFormat="1" ht="20.25" customHeight="1">
      <c r="A15" s="33">
        <v>801</v>
      </c>
      <c r="B15" s="33"/>
      <c r="C15" s="33"/>
      <c r="D15" s="28" t="s">
        <v>47</v>
      </c>
      <c r="E15" s="31">
        <f>E16</f>
        <v>15000</v>
      </c>
    </row>
    <row r="16" spans="1:5" s="27" customFormat="1" ht="18" customHeight="1">
      <c r="A16" s="26"/>
      <c r="B16" s="26">
        <v>80104</v>
      </c>
      <c r="C16" s="26"/>
      <c r="D16" s="32" t="s">
        <v>77</v>
      </c>
      <c r="E16" s="30">
        <f>E17</f>
        <v>15000</v>
      </c>
    </row>
    <row r="17" spans="1:5" s="27" customFormat="1" ht="15.75" customHeight="1">
      <c r="A17" s="26"/>
      <c r="B17" s="26"/>
      <c r="C17" s="26">
        <v>4300</v>
      </c>
      <c r="D17" s="32" t="s">
        <v>43</v>
      </c>
      <c r="E17" s="30">
        <v>15000</v>
      </c>
    </row>
    <row r="18" spans="1:5" s="29" customFormat="1" ht="17.25" customHeight="1">
      <c r="A18" s="33">
        <v>900</v>
      </c>
      <c r="B18" s="33"/>
      <c r="C18" s="33"/>
      <c r="D18" s="28" t="s">
        <v>44</v>
      </c>
      <c r="E18" s="31">
        <f>E19</f>
        <v>1768000</v>
      </c>
    </row>
    <row r="19" spans="1:5" ht="19.5" customHeight="1">
      <c r="A19" s="26"/>
      <c r="B19" s="26">
        <v>90001</v>
      </c>
      <c r="C19" s="26"/>
      <c r="D19" s="25" t="s">
        <v>45</v>
      </c>
      <c r="E19" s="30">
        <f>E20</f>
        <v>1768000</v>
      </c>
    </row>
    <row r="20" spans="1:5" ht="57.75" customHeight="1">
      <c r="A20" s="26"/>
      <c r="B20" s="26"/>
      <c r="C20" s="39">
        <v>6010</v>
      </c>
      <c r="D20" s="32" t="s">
        <v>103</v>
      </c>
      <c r="E20" s="30">
        <v>1768000</v>
      </c>
    </row>
    <row r="21" spans="1:5" ht="21" customHeight="1">
      <c r="A21" s="25"/>
      <c r="B21" s="25"/>
      <c r="C21" s="26"/>
      <c r="D21" s="25" t="s">
        <v>54</v>
      </c>
      <c r="E21" s="30">
        <f>E8+E12+E15+E18</f>
        <v>1840000</v>
      </c>
    </row>
    <row r="22" ht="35.25" customHeight="1">
      <c r="A22" s="23" t="s">
        <v>48</v>
      </c>
    </row>
    <row r="23" spans="1:5" ht="193.5" customHeight="1">
      <c r="A23" s="77" t="s">
        <v>108</v>
      </c>
      <c r="B23" s="77"/>
      <c r="C23" s="77"/>
      <c r="D23" s="77"/>
      <c r="E23" s="77"/>
    </row>
    <row r="24" spans="1:5" ht="21" customHeight="1">
      <c r="A24" s="63"/>
      <c r="B24" s="63"/>
      <c r="C24" s="63"/>
      <c r="D24" s="63"/>
      <c r="E24" s="63"/>
    </row>
    <row r="25" spans="1:5" ht="15.75" customHeight="1">
      <c r="A25" s="78"/>
      <c r="B25" s="78"/>
      <c r="C25" s="78"/>
      <c r="D25" s="78"/>
      <c r="E25" s="78"/>
    </row>
    <row r="26" spans="4:5" ht="14.25">
      <c r="D26" s="76" t="s">
        <v>29</v>
      </c>
      <c r="E26" s="76"/>
    </row>
    <row r="27" spans="4:5" ht="25.5" customHeight="1">
      <c r="D27" s="76" t="s">
        <v>49</v>
      </c>
      <c r="E27" s="76"/>
    </row>
  </sheetData>
  <mergeCells count="8">
    <mergeCell ref="A23:E23"/>
    <mergeCell ref="D26:E26"/>
    <mergeCell ref="D27:E27"/>
    <mergeCell ref="A25:E25"/>
    <mergeCell ref="D1:E1"/>
    <mergeCell ref="D2:E2"/>
    <mergeCell ref="A4:E4"/>
    <mergeCell ref="A5:E5"/>
  </mergeCells>
  <printOptions horizontalCentered="1"/>
  <pageMargins left="0.64" right="0.2755905511811024" top="0.6692913385826772" bottom="0.67" header="0.5118110236220472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1" sqref="B1:F1"/>
    </sheetView>
  </sheetViews>
  <sheetFormatPr defaultColWidth="9.00390625" defaultRowHeight="12.75"/>
  <cols>
    <col min="1" max="1" width="5.25390625" style="0" customWidth="1"/>
    <col min="2" max="2" width="35.75390625" style="0" customWidth="1"/>
    <col min="3" max="3" width="14.25390625" style="0" customWidth="1"/>
    <col min="4" max="4" width="11.875" style="0" customWidth="1"/>
    <col min="5" max="5" width="12.625" style="0" customWidth="1"/>
    <col min="6" max="6" width="11.875" style="0" customWidth="1"/>
  </cols>
  <sheetData>
    <row r="1" spans="1:6" s="17" customFormat="1" ht="17.25" customHeight="1">
      <c r="A1" s="18"/>
      <c r="B1" s="79" t="s">
        <v>109</v>
      </c>
      <c r="C1" s="79"/>
      <c r="D1" s="79"/>
      <c r="E1" s="79"/>
      <c r="F1" s="79"/>
    </row>
    <row r="2" spans="1:6" ht="15">
      <c r="A2" s="1"/>
      <c r="B2" s="1"/>
      <c r="C2" s="18"/>
      <c r="D2" s="80" t="s">
        <v>1</v>
      </c>
      <c r="E2" s="80"/>
      <c r="F2" s="80"/>
    </row>
    <row r="3" spans="1:7" ht="15">
      <c r="A3" s="1"/>
      <c r="B3" s="1"/>
      <c r="C3" s="80" t="s">
        <v>86</v>
      </c>
      <c r="D3" s="80"/>
      <c r="E3" s="80"/>
      <c r="F3" s="80"/>
      <c r="G3" s="17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80" t="s">
        <v>2</v>
      </c>
      <c r="C5" s="80"/>
      <c r="D5" s="80"/>
      <c r="E5" s="80"/>
      <c r="F5" s="80"/>
    </row>
    <row r="6" spans="1:6" ht="15">
      <c r="A6" s="1"/>
      <c r="B6" s="1"/>
      <c r="C6" s="59" t="s">
        <v>87</v>
      </c>
      <c r="D6" s="1"/>
      <c r="E6" s="1"/>
      <c r="F6" s="1"/>
    </row>
    <row r="7" spans="1:6" s="13" customFormat="1" ht="45">
      <c r="A7" s="10" t="s">
        <v>3</v>
      </c>
      <c r="B7" s="10" t="s">
        <v>8</v>
      </c>
      <c r="C7" s="11" t="s">
        <v>5</v>
      </c>
      <c r="D7" s="10" t="s">
        <v>6</v>
      </c>
      <c r="E7" s="12" t="s">
        <v>78</v>
      </c>
      <c r="F7" s="12" t="s">
        <v>7</v>
      </c>
    </row>
    <row r="8" spans="1:6" ht="14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18.75" customHeight="1">
      <c r="A9" s="64" t="s">
        <v>9</v>
      </c>
      <c r="B9" s="5" t="s">
        <v>4</v>
      </c>
      <c r="C9" s="5"/>
      <c r="D9" s="5"/>
      <c r="E9" s="5"/>
      <c r="F9" s="5"/>
    </row>
    <row r="10" spans="1:6" ht="57.75" customHeight="1">
      <c r="A10" s="4">
        <v>1</v>
      </c>
      <c r="B10" s="6" t="s">
        <v>79</v>
      </c>
      <c r="C10" s="4" t="s">
        <v>80</v>
      </c>
      <c r="D10" s="5">
        <v>0</v>
      </c>
      <c r="E10" s="5">
        <v>0</v>
      </c>
      <c r="F10" s="5">
        <f>D10+E10</f>
        <v>0</v>
      </c>
    </row>
    <row r="11" spans="1:6" ht="27.75" customHeight="1">
      <c r="A11" s="2">
        <v>2</v>
      </c>
      <c r="B11" s="6" t="s">
        <v>81</v>
      </c>
      <c r="C11" s="4" t="s">
        <v>82</v>
      </c>
      <c r="D11" s="5">
        <v>3000000</v>
      </c>
      <c r="E11" s="5"/>
      <c r="F11" s="5">
        <f>D11+E11</f>
        <v>3000000</v>
      </c>
    </row>
    <row r="12" spans="1:6" ht="27.75" customHeight="1">
      <c r="A12" s="4">
        <v>3</v>
      </c>
      <c r="B12" s="6" t="s">
        <v>27</v>
      </c>
      <c r="C12" s="2" t="s">
        <v>26</v>
      </c>
      <c r="D12" s="5">
        <v>0</v>
      </c>
      <c r="E12" s="5"/>
      <c r="F12" s="5">
        <f>D12+E12</f>
        <v>0</v>
      </c>
    </row>
    <row r="13" spans="1:6" ht="18" customHeight="1">
      <c r="A13" s="2">
        <v>4</v>
      </c>
      <c r="B13" s="5" t="s">
        <v>10</v>
      </c>
      <c r="C13" s="4" t="s">
        <v>11</v>
      </c>
      <c r="D13" s="5">
        <v>0</v>
      </c>
      <c r="E13" s="5"/>
      <c r="F13" s="5"/>
    </row>
    <row r="14" spans="1:6" ht="14.25">
      <c r="A14" s="4">
        <v>5</v>
      </c>
      <c r="B14" s="19" t="s">
        <v>88</v>
      </c>
      <c r="C14" s="4"/>
      <c r="D14" s="5">
        <v>0</v>
      </c>
      <c r="E14" s="5">
        <v>1840000</v>
      </c>
      <c r="F14" s="5">
        <f>D14+E14</f>
        <v>1840000</v>
      </c>
    </row>
    <row r="15" spans="1:6" s="9" customFormat="1" ht="21" customHeight="1">
      <c r="A15" s="14"/>
      <c r="B15" s="14" t="s">
        <v>12</v>
      </c>
      <c r="C15" s="15"/>
      <c r="D15" s="5">
        <f>D10+D11+D12+D13+D14</f>
        <v>3000000</v>
      </c>
      <c r="E15" s="5">
        <f>SUM(E10:E14)</f>
        <v>1840000</v>
      </c>
      <c r="F15" s="5">
        <f>F10+F11+F12+F14</f>
        <v>4840000</v>
      </c>
    </row>
    <row r="16" spans="1:6" ht="19.5" customHeight="1">
      <c r="A16" s="64" t="s">
        <v>13</v>
      </c>
      <c r="B16" s="5" t="s">
        <v>14</v>
      </c>
      <c r="C16" s="4"/>
      <c r="D16" s="5"/>
      <c r="E16" s="5"/>
      <c r="F16" s="5"/>
    </row>
    <row r="17" spans="1:6" ht="41.25" customHeight="1">
      <c r="A17" s="4">
        <v>1</v>
      </c>
      <c r="B17" s="6" t="s">
        <v>83</v>
      </c>
      <c r="C17" s="4" t="s">
        <v>84</v>
      </c>
      <c r="D17" s="5"/>
      <c r="E17" s="5"/>
      <c r="F17" s="5">
        <v>0</v>
      </c>
    </row>
    <row r="18" spans="1:6" ht="14.25">
      <c r="A18" s="4">
        <v>2</v>
      </c>
      <c r="B18" s="5" t="s">
        <v>15</v>
      </c>
      <c r="C18" s="4" t="s">
        <v>16</v>
      </c>
      <c r="D18" s="5">
        <v>593875</v>
      </c>
      <c r="E18" s="5"/>
      <c r="F18" s="5">
        <f>D18-E18</f>
        <v>593875</v>
      </c>
    </row>
    <row r="19" spans="1:6" ht="14.25">
      <c r="A19" s="4">
        <v>3</v>
      </c>
      <c r="B19" s="5" t="s">
        <v>30</v>
      </c>
      <c r="C19" s="4" t="s">
        <v>31</v>
      </c>
      <c r="D19" s="5"/>
      <c r="E19" s="5"/>
      <c r="F19" s="5"/>
    </row>
    <row r="20" spans="1:6" ht="14.25">
      <c r="A20" s="4">
        <v>4</v>
      </c>
      <c r="B20" s="5" t="s">
        <v>32</v>
      </c>
      <c r="C20" s="4" t="s">
        <v>33</v>
      </c>
      <c r="D20" s="5"/>
      <c r="E20" s="5"/>
      <c r="F20" s="5"/>
    </row>
    <row r="21" spans="1:6" s="9" customFormat="1" ht="20.25" customHeight="1">
      <c r="A21" s="14"/>
      <c r="B21" s="16" t="s">
        <v>17</v>
      </c>
      <c r="C21" s="16"/>
      <c r="D21" s="5">
        <f>D18+D19+D20</f>
        <v>593875</v>
      </c>
      <c r="E21" s="5">
        <f>SUM(E18:E20)</f>
        <v>0</v>
      </c>
      <c r="F21" s="5">
        <f>F18</f>
        <v>593875</v>
      </c>
    </row>
    <row r="22" spans="1:6" ht="0.75" customHeight="1">
      <c r="A22" s="5"/>
      <c r="B22" s="5"/>
      <c r="C22" s="5"/>
      <c r="D22" s="5"/>
      <c r="E22" s="5"/>
      <c r="F22" s="5"/>
    </row>
    <row r="23" spans="1:6" ht="15">
      <c r="A23" s="7"/>
      <c r="B23" s="8" t="s">
        <v>18</v>
      </c>
      <c r="C23" s="7"/>
      <c r="D23" s="7"/>
      <c r="E23" s="7"/>
      <c r="F23" s="7"/>
    </row>
    <row r="24" spans="1:6" ht="16.5" customHeight="1">
      <c r="A24" s="21">
        <v>1</v>
      </c>
      <c r="B24" s="81" t="s">
        <v>25</v>
      </c>
      <c r="C24" s="82"/>
      <c r="D24" s="83"/>
      <c r="E24" s="84">
        <v>18875716</v>
      </c>
      <c r="F24" s="85"/>
    </row>
    <row r="25" spans="1:6" ht="15.75" customHeight="1">
      <c r="A25" s="21">
        <v>2</v>
      </c>
      <c r="B25" s="81" t="s">
        <v>19</v>
      </c>
      <c r="C25" s="82"/>
      <c r="D25" s="83"/>
      <c r="E25" s="84">
        <v>23121841</v>
      </c>
      <c r="F25" s="85"/>
    </row>
    <row r="26" spans="1:6" ht="15" customHeight="1">
      <c r="A26" s="21">
        <v>3</v>
      </c>
      <c r="B26" s="81" t="s">
        <v>20</v>
      </c>
      <c r="C26" s="82"/>
      <c r="D26" s="83"/>
      <c r="E26" s="86"/>
      <c r="F26" s="87"/>
    </row>
    <row r="27" spans="1:6" ht="14.25">
      <c r="A27" s="21"/>
      <c r="B27" s="81" t="s">
        <v>23</v>
      </c>
      <c r="C27" s="82"/>
      <c r="D27" s="83"/>
      <c r="E27" s="84"/>
      <c r="F27" s="85"/>
    </row>
    <row r="28" spans="1:6" ht="14.25">
      <c r="A28" s="21"/>
      <c r="B28" s="81" t="s">
        <v>24</v>
      </c>
      <c r="C28" s="82"/>
      <c r="D28" s="83"/>
      <c r="E28" s="84">
        <f>E24-E25</f>
        <v>-4246125</v>
      </c>
      <c r="F28" s="85"/>
    </row>
    <row r="29" spans="1:6" ht="22.5" customHeight="1">
      <c r="A29" s="20" t="s">
        <v>21</v>
      </c>
      <c r="B29" s="70" t="s">
        <v>35</v>
      </c>
      <c r="C29" s="88"/>
      <c r="D29" s="89"/>
      <c r="E29" s="84">
        <f>E30+E31+E32+E33</f>
        <v>4840000</v>
      </c>
      <c r="F29" s="85"/>
    </row>
    <row r="30" spans="1:6" ht="17.25" customHeight="1">
      <c r="A30" s="21">
        <v>1</v>
      </c>
      <c r="B30" s="70" t="s">
        <v>22</v>
      </c>
      <c r="C30" s="88"/>
      <c r="D30" s="89"/>
      <c r="E30" s="84">
        <v>0</v>
      </c>
      <c r="F30" s="85"/>
    </row>
    <row r="31" spans="1:6" ht="14.25">
      <c r="A31" s="21">
        <v>2</v>
      </c>
      <c r="B31" s="81" t="s">
        <v>28</v>
      </c>
      <c r="C31" s="82"/>
      <c r="D31" s="83"/>
      <c r="E31" s="84"/>
      <c r="F31" s="85"/>
    </row>
    <row r="32" spans="1:6" ht="18" customHeight="1">
      <c r="A32" s="21">
        <v>3</v>
      </c>
      <c r="B32" s="81" t="s">
        <v>85</v>
      </c>
      <c r="C32" s="82"/>
      <c r="D32" s="83"/>
      <c r="E32" s="84">
        <v>3000000</v>
      </c>
      <c r="F32" s="85"/>
    </row>
    <row r="33" spans="1:6" ht="30" customHeight="1">
      <c r="A33" s="22">
        <v>4</v>
      </c>
      <c r="B33" s="91" t="s">
        <v>101</v>
      </c>
      <c r="C33" s="92"/>
      <c r="D33" s="93"/>
      <c r="E33" s="84">
        <v>1840000</v>
      </c>
      <c r="F33" s="85"/>
    </row>
    <row r="34" spans="1:6" ht="15" customHeight="1">
      <c r="A34" s="48"/>
      <c r="B34" s="65"/>
      <c r="C34" s="65"/>
      <c r="D34" s="65"/>
      <c r="E34" s="66"/>
      <c r="F34" s="66"/>
    </row>
    <row r="35" ht="12.75">
      <c r="E35" t="s">
        <v>29</v>
      </c>
    </row>
    <row r="36" spans="4:6" ht="29.25" customHeight="1">
      <c r="D36" s="90" t="s">
        <v>34</v>
      </c>
      <c r="E36" s="90"/>
      <c r="F36" s="90"/>
    </row>
    <row r="37" ht="6" customHeight="1"/>
    <row r="38" ht="12.75" hidden="1"/>
  </sheetData>
  <mergeCells count="25">
    <mergeCell ref="D36:F36"/>
    <mergeCell ref="B32:D32"/>
    <mergeCell ref="E32:F32"/>
    <mergeCell ref="B33:D33"/>
    <mergeCell ref="E33:F33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1:F1"/>
    <mergeCell ref="D2:F2"/>
    <mergeCell ref="C3:F3"/>
    <mergeCell ref="B5:F5"/>
  </mergeCells>
  <printOptions/>
  <pageMargins left="0.75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C7">
      <selection activeCell="H28" sqref="H28"/>
    </sheetView>
  </sheetViews>
  <sheetFormatPr defaultColWidth="9.00390625" defaultRowHeight="12.75"/>
  <cols>
    <col min="1" max="1" width="4.625" style="7" customWidth="1"/>
    <col min="2" max="2" width="5.75390625" style="7" bestFit="1" customWidth="1"/>
    <col min="3" max="3" width="9.125" style="7" customWidth="1"/>
    <col min="4" max="4" width="8.375" style="7" customWidth="1"/>
    <col min="5" max="5" width="63.00390625" style="7" customWidth="1"/>
    <col min="6" max="6" width="18.125" style="7" customWidth="1"/>
    <col min="7" max="7" width="19.125" style="7" customWidth="1"/>
    <col min="8" max="8" width="20.25390625" style="7" customWidth="1"/>
    <col min="9" max="9" width="27.00390625" style="7" customWidth="1"/>
    <col min="10" max="16384" width="9.125" style="7" customWidth="1"/>
  </cols>
  <sheetData>
    <row r="1" spans="5:9" ht="14.25">
      <c r="E1" s="94" t="s">
        <v>105</v>
      </c>
      <c r="F1" s="94"/>
      <c r="G1" s="94"/>
      <c r="H1" s="94"/>
      <c r="I1" s="34"/>
    </row>
    <row r="2" spans="5:9" ht="14.25">
      <c r="E2" s="94" t="s">
        <v>106</v>
      </c>
      <c r="F2" s="94"/>
      <c r="G2" s="94"/>
      <c r="H2" s="94"/>
      <c r="I2" s="94"/>
    </row>
    <row r="3" spans="1:9" ht="15.75">
      <c r="A3" s="95" t="s">
        <v>89</v>
      </c>
      <c r="B3" s="95"/>
      <c r="C3" s="95"/>
      <c r="D3" s="95"/>
      <c r="E3" s="95"/>
      <c r="F3" s="95"/>
      <c r="G3" s="95"/>
      <c r="H3" s="95"/>
      <c r="I3" s="47"/>
    </row>
    <row r="4" spans="1:9" s="49" customFormat="1" ht="25.5" customHeight="1">
      <c r="A4" s="60" t="s">
        <v>3</v>
      </c>
      <c r="B4" s="60" t="s">
        <v>38</v>
      </c>
      <c r="C4" s="60" t="s">
        <v>39</v>
      </c>
      <c r="D4" s="60" t="s">
        <v>64</v>
      </c>
      <c r="E4" s="60" t="s">
        <v>41</v>
      </c>
      <c r="F4" s="62" t="s">
        <v>6</v>
      </c>
      <c r="G4" s="61" t="s">
        <v>63</v>
      </c>
      <c r="H4" s="61" t="s">
        <v>71</v>
      </c>
      <c r="I4" s="61" t="s">
        <v>7</v>
      </c>
    </row>
    <row r="5" spans="1:9" s="34" customFormat="1" ht="14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49" customFormat="1" ht="23.25" customHeight="1">
      <c r="A6" s="22">
        <v>1</v>
      </c>
      <c r="B6" s="67" t="s">
        <v>50</v>
      </c>
      <c r="C6" s="67" t="s">
        <v>51</v>
      </c>
      <c r="D6" s="22">
        <v>6050</v>
      </c>
      <c r="E6" s="44" t="s">
        <v>90</v>
      </c>
      <c r="F6" s="3">
        <v>250000</v>
      </c>
      <c r="G6" s="3"/>
      <c r="H6" s="3"/>
      <c r="I6" s="3">
        <f>F6+G6</f>
        <v>250000</v>
      </c>
    </row>
    <row r="7" spans="1:9" s="41" customFormat="1" ht="30.75" customHeight="1">
      <c r="A7" s="33">
        <v>2</v>
      </c>
      <c r="B7" s="67" t="s">
        <v>50</v>
      </c>
      <c r="C7" s="67" t="s">
        <v>51</v>
      </c>
      <c r="D7" s="22">
        <v>6050</v>
      </c>
      <c r="E7" s="53" t="s">
        <v>91</v>
      </c>
      <c r="F7" s="30">
        <v>10000</v>
      </c>
      <c r="G7" s="30"/>
      <c r="H7" s="30"/>
      <c r="I7" s="30">
        <v>10000</v>
      </c>
    </row>
    <row r="8" spans="1:9" s="41" customFormat="1" ht="21.75" customHeight="1">
      <c r="A8" s="33"/>
      <c r="B8" s="67"/>
      <c r="C8" s="67"/>
      <c r="D8" s="22"/>
      <c r="E8" s="33" t="s">
        <v>65</v>
      </c>
      <c r="F8" s="31">
        <f>F7+F6</f>
        <v>260000</v>
      </c>
      <c r="G8" s="31"/>
      <c r="H8" s="31"/>
      <c r="I8" s="31">
        <f>I7+I6</f>
        <v>260000</v>
      </c>
    </row>
    <row r="9" spans="1:9" ht="18" customHeight="1">
      <c r="A9" s="22">
        <v>3</v>
      </c>
      <c r="B9" s="42" t="s">
        <v>58</v>
      </c>
      <c r="C9" s="42" t="s">
        <v>59</v>
      </c>
      <c r="D9" s="42" t="s">
        <v>60</v>
      </c>
      <c r="E9" s="36" t="s">
        <v>92</v>
      </c>
      <c r="F9" s="5">
        <v>22000</v>
      </c>
      <c r="G9" s="5"/>
      <c r="H9" s="5"/>
      <c r="I9" s="5">
        <f>F9</f>
        <v>22000</v>
      </c>
    </row>
    <row r="10" spans="1:9" s="35" customFormat="1" ht="25.5" customHeight="1">
      <c r="A10" s="24"/>
      <c r="B10" s="50"/>
      <c r="C10" s="24"/>
      <c r="D10" s="24"/>
      <c r="E10" s="51" t="s">
        <v>66</v>
      </c>
      <c r="F10" s="31">
        <f>SUM(F9:F9)</f>
        <v>22000</v>
      </c>
      <c r="G10" s="31"/>
      <c r="H10" s="31"/>
      <c r="I10" s="31">
        <f>SUM(I9)</f>
        <v>22000</v>
      </c>
    </row>
    <row r="11" spans="1:9" s="23" customFormat="1" ht="69.75" customHeight="1">
      <c r="A11" s="39">
        <v>4</v>
      </c>
      <c r="B11" s="52">
        <v>600</v>
      </c>
      <c r="C11" s="39">
        <v>60016</v>
      </c>
      <c r="D11" s="39">
        <v>6050</v>
      </c>
      <c r="E11" s="32" t="s">
        <v>93</v>
      </c>
      <c r="F11" s="5">
        <v>90000</v>
      </c>
      <c r="G11" s="5"/>
      <c r="H11" s="5"/>
      <c r="I11" s="5">
        <f>F11+G11</f>
        <v>90000</v>
      </c>
    </row>
    <row r="12" spans="1:9" s="35" customFormat="1" ht="17.25" customHeight="1">
      <c r="A12" s="24"/>
      <c r="B12" s="50"/>
      <c r="C12" s="24"/>
      <c r="D12" s="24"/>
      <c r="E12" s="51" t="s">
        <v>67</v>
      </c>
      <c r="F12" s="31">
        <f>F11</f>
        <v>90000</v>
      </c>
      <c r="G12" s="31"/>
      <c r="H12" s="31"/>
      <c r="I12" s="31">
        <f>I11</f>
        <v>90000</v>
      </c>
    </row>
    <row r="13" spans="1:9" s="23" customFormat="1" ht="27.75" customHeight="1">
      <c r="A13" s="39">
        <v>5</v>
      </c>
      <c r="B13" s="52">
        <v>754</v>
      </c>
      <c r="C13" s="39">
        <v>75412</v>
      </c>
      <c r="D13" s="39">
        <v>6060</v>
      </c>
      <c r="E13" s="71" t="s">
        <v>110</v>
      </c>
      <c r="F13" s="30"/>
      <c r="G13" s="30">
        <v>25000</v>
      </c>
      <c r="H13" s="30"/>
      <c r="I13" s="30">
        <f>G13</f>
        <v>25000</v>
      </c>
    </row>
    <row r="14" spans="1:9" s="29" customFormat="1" ht="29.25" customHeight="1">
      <c r="A14" s="72"/>
      <c r="B14" s="73"/>
      <c r="C14" s="72"/>
      <c r="D14" s="72"/>
      <c r="E14" s="74" t="s">
        <v>111</v>
      </c>
      <c r="F14" s="31"/>
      <c r="G14" s="31">
        <f>G13</f>
        <v>25000</v>
      </c>
      <c r="H14" s="31"/>
      <c r="I14" s="31">
        <f>I13</f>
        <v>25000</v>
      </c>
    </row>
    <row r="15" spans="1:9" ht="29.25" customHeight="1">
      <c r="A15" s="22">
        <v>6</v>
      </c>
      <c r="B15" s="43">
        <v>801</v>
      </c>
      <c r="C15" s="22">
        <v>80101</v>
      </c>
      <c r="D15" s="22">
        <v>6050</v>
      </c>
      <c r="E15" s="45" t="s">
        <v>94</v>
      </c>
      <c r="F15" s="5">
        <v>678757</v>
      </c>
      <c r="G15" s="5"/>
      <c r="H15" s="5"/>
      <c r="I15" s="5">
        <v>678757</v>
      </c>
    </row>
    <row r="16" spans="1:9" ht="40.5" customHeight="1">
      <c r="A16" s="22">
        <v>7</v>
      </c>
      <c r="B16" s="43"/>
      <c r="C16" s="22">
        <v>80101</v>
      </c>
      <c r="D16" s="22">
        <v>6050</v>
      </c>
      <c r="E16" s="45" t="s">
        <v>95</v>
      </c>
      <c r="F16" s="5">
        <v>31000</v>
      </c>
      <c r="G16" s="5">
        <v>0</v>
      </c>
      <c r="H16" s="5"/>
      <c r="I16" s="5">
        <f>F16+G16</f>
        <v>31000</v>
      </c>
    </row>
    <row r="17" spans="1:9" ht="28.5" customHeight="1">
      <c r="A17" s="22">
        <v>8</v>
      </c>
      <c r="B17" s="43"/>
      <c r="C17" s="22">
        <v>80101</v>
      </c>
      <c r="D17" s="22">
        <v>6060</v>
      </c>
      <c r="E17" s="32" t="s">
        <v>96</v>
      </c>
      <c r="F17" s="5">
        <v>300000</v>
      </c>
      <c r="G17" s="5"/>
      <c r="H17" s="5"/>
      <c r="I17" s="5">
        <f>F17</f>
        <v>300000</v>
      </c>
    </row>
    <row r="18" spans="1:9" ht="27.75" customHeight="1">
      <c r="A18" s="22">
        <v>9</v>
      </c>
      <c r="B18" s="43"/>
      <c r="C18" s="22">
        <v>80104</v>
      </c>
      <c r="D18" s="22">
        <v>6050</v>
      </c>
      <c r="E18" s="32" t="s">
        <v>97</v>
      </c>
      <c r="F18" s="5">
        <v>2326210</v>
      </c>
      <c r="G18" s="5"/>
      <c r="H18" s="5"/>
      <c r="I18" s="5">
        <f>F18</f>
        <v>2326210</v>
      </c>
    </row>
    <row r="19" spans="1:9" s="35" customFormat="1" ht="16.5" customHeight="1">
      <c r="A19" s="24"/>
      <c r="B19" s="54"/>
      <c r="C19" s="24"/>
      <c r="D19" s="24"/>
      <c r="E19" s="51" t="s">
        <v>68</v>
      </c>
      <c r="F19" s="31">
        <f>F18+F17+F15+F16</f>
        <v>3335967</v>
      </c>
      <c r="G19" s="31">
        <f>G16</f>
        <v>0</v>
      </c>
      <c r="H19" s="31"/>
      <c r="I19" s="31">
        <f>I18+I17+I15+I16</f>
        <v>3335967</v>
      </c>
    </row>
    <row r="20" spans="1:9" ht="27.75" customHeight="1">
      <c r="A20" s="22">
        <v>10</v>
      </c>
      <c r="B20" s="22">
        <v>852</v>
      </c>
      <c r="C20" s="22">
        <v>85219</v>
      </c>
      <c r="D20" s="22">
        <v>6060</v>
      </c>
      <c r="E20" s="32" t="s">
        <v>98</v>
      </c>
      <c r="F20" s="5">
        <v>4000</v>
      </c>
      <c r="G20" s="5"/>
      <c r="H20" s="5"/>
      <c r="I20" s="5">
        <f>F20+G20</f>
        <v>4000</v>
      </c>
    </row>
    <row r="21" spans="1:9" s="35" customFormat="1" ht="18.75" customHeight="1">
      <c r="A21" s="24"/>
      <c r="B21" s="50"/>
      <c r="C21" s="24"/>
      <c r="D21" s="24"/>
      <c r="E21" s="55" t="s">
        <v>69</v>
      </c>
      <c r="F21" s="31">
        <f>F20</f>
        <v>4000</v>
      </c>
      <c r="G21" s="31"/>
      <c r="H21" s="31"/>
      <c r="I21" s="31">
        <f>SUM(I20)</f>
        <v>4000</v>
      </c>
    </row>
    <row r="22" spans="1:9" ht="15.75" customHeight="1">
      <c r="A22" s="22">
        <v>11</v>
      </c>
      <c r="B22" s="46" t="s">
        <v>61</v>
      </c>
      <c r="C22" s="42" t="s">
        <v>62</v>
      </c>
      <c r="D22" s="42" t="s">
        <v>55</v>
      </c>
      <c r="E22" s="36" t="s">
        <v>0</v>
      </c>
      <c r="F22" s="5">
        <v>700000</v>
      </c>
      <c r="G22" s="5"/>
      <c r="H22" s="5"/>
      <c r="I22" s="5">
        <f>F22-H22</f>
        <v>700000</v>
      </c>
    </row>
    <row r="23" spans="1:9" ht="29.25" customHeight="1">
      <c r="A23" s="22"/>
      <c r="B23" s="46"/>
      <c r="C23" s="42"/>
      <c r="D23" s="42" t="s">
        <v>102</v>
      </c>
      <c r="E23" s="32" t="s">
        <v>104</v>
      </c>
      <c r="F23" s="5"/>
      <c r="G23" s="5">
        <v>1768000</v>
      </c>
      <c r="H23" s="5"/>
      <c r="I23" s="5">
        <f>G23</f>
        <v>1768000</v>
      </c>
    </row>
    <row r="24" spans="1:9" ht="27" customHeight="1">
      <c r="A24" s="22">
        <v>11</v>
      </c>
      <c r="B24" s="46"/>
      <c r="C24" s="42" t="s">
        <v>99</v>
      </c>
      <c r="D24" s="42" t="s">
        <v>55</v>
      </c>
      <c r="E24" s="32" t="s">
        <v>100</v>
      </c>
      <c r="F24" s="5">
        <v>100000</v>
      </c>
      <c r="G24" s="5"/>
      <c r="H24" s="5"/>
      <c r="I24" s="5">
        <f>F24</f>
        <v>100000</v>
      </c>
    </row>
    <row r="25" spans="1:9" s="35" customFormat="1" ht="26.25" customHeight="1">
      <c r="A25" s="24"/>
      <c r="B25" s="24"/>
      <c r="C25" s="24"/>
      <c r="D25" s="24"/>
      <c r="E25" s="55" t="s">
        <v>70</v>
      </c>
      <c r="F25" s="31">
        <f>F24+F22</f>
        <v>800000</v>
      </c>
      <c r="G25" s="31">
        <f>G23</f>
        <v>1768000</v>
      </c>
      <c r="H25" s="31"/>
      <c r="I25" s="31">
        <f>I22+I23+I24</f>
        <v>2568000</v>
      </c>
    </row>
    <row r="26" spans="1:9" s="58" customFormat="1" ht="21.75" customHeight="1">
      <c r="A26" s="56"/>
      <c r="B26" s="56"/>
      <c r="C26" s="56"/>
      <c r="D26" s="56"/>
      <c r="E26" s="57" t="s">
        <v>52</v>
      </c>
      <c r="F26" s="5">
        <f>F25+F21+F19+F12+F10+F8</f>
        <v>4511967</v>
      </c>
      <c r="G26" s="5">
        <f>G25+G14</f>
        <v>1793000</v>
      </c>
      <c r="H26" s="5">
        <f>H19+H25</f>
        <v>0</v>
      </c>
      <c r="I26" s="5">
        <f>I8+I10+I12+I19+I21+I25+I14</f>
        <v>6304967</v>
      </c>
    </row>
    <row r="27" spans="6:9" ht="20.25" customHeight="1">
      <c r="F27" s="68"/>
      <c r="G27" s="69" t="s">
        <v>29</v>
      </c>
      <c r="H27" s="69"/>
      <c r="I27" s="34"/>
    </row>
    <row r="28" spans="6:9" ht="18" customHeight="1">
      <c r="F28" s="68"/>
      <c r="G28" s="69" t="s">
        <v>49</v>
      </c>
      <c r="H28" s="69"/>
      <c r="I28" s="34"/>
    </row>
  </sheetData>
  <mergeCells count="3">
    <mergeCell ref="E1:H1"/>
    <mergeCell ref="E2:I2"/>
    <mergeCell ref="A3:H3"/>
  </mergeCells>
  <printOptions/>
  <pageMargins left="0.3" right="0.24" top="0.22" bottom="0.18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2007-02-20T10:07:38Z</cp:lastPrinted>
  <dcterms:created xsi:type="dcterms:W3CDTF">2001-03-21T13:01:08Z</dcterms:created>
  <dcterms:modified xsi:type="dcterms:W3CDTF">2007-02-20T10:16:42Z</dcterms:modified>
  <cp:category/>
  <cp:version/>
  <cp:contentType/>
  <cp:contentStatus/>
</cp:coreProperties>
</file>