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5"/>
  </bookViews>
  <sheets>
    <sheet name="zal nr 1" sheetId="1" r:id="rId1"/>
    <sheet name="zal nr 2" sheetId="2" r:id="rId2"/>
    <sheet name="zal nr 2a" sheetId="3" r:id="rId3"/>
    <sheet name="zal nr 2b" sheetId="4" r:id="rId4"/>
    <sheet name="zal nr 3" sheetId="5" r:id="rId5"/>
    <sheet name="zal nr 4" sheetId="6" r:id="rId6"/>
  </sheets>
  <definedNames>
    <definedName name="_xlnm.Print_Area" localSheetId="2">'zal nr 2a'!$A$1:$O$21</definedName>
  </definedNames>
  <calcPr fullCalcOnLoad="1"/>
</workbook>
</file>

<file path=xl/sharedStrings.xml><?xml version="1.0" encoding="utf-8"?>
<sst xmlns="http://schemas.openxmlformats.org/spreadsheetml/2006/main" count="247" uniqueCount="151">
  <si>
    <t>Świadczenia rodzinne,  świadczenia  z funduszu  alimentacyjnego  oraz składki na ubezpieczenia emerytalne i rentowe z ubezpieczenia społecznego</t>
  </si>
  <si>
    <r>
      <t xml:space="preserve">1) </t>
    </r>
    <r>
      <rPr>
        <u val="single"/>
        <sz val="10"/>
        <rFont val="Arial"/>
        <family val="2"/>
      </rPr>
      <t>dział 400 - Wytwarzanie i zaopatrywanie w energię elektryczną, gaz i wodę</t>
    </r>
    <r>
      <rPr>
        <sz val="10"/>
        <rFont val="Arial"/>
        <family val="0"/>
      </rPr>
      <t xml:space="preserve">  - zwiększa się  o kwotę  43.000 zł wydatki  na   zakup energii elektrycznej i wody, 
2) </t>
    </r>
    <r>
      <rPr>
        <u val="single"/>
        <sz val="10"/>
        <rFont val="Arial"/>
        <family val="2"/>
      </rPr>
      <t>dział 851 - Ochrona zdrowia</t>
    </r>
    <r>
      <rPr>
        <sz val="10"/>
        <rFont val="Arial"/>
        <family val="0"/>
      </rPr>
      <t xml:space="preserve">  - zwiększa się  o kwotę 8.700 zł  wydatki  związane z przeciwdziałaniem alkoholizmowi, w tym na zakup literatury fachowej i wydatki związane z wypoczynkiem letnim dzieci, 
3) </t>
    </r>
    <r>
      <rPr>
        <u val="single"/>
        <sz val="10"/>
        <rFont val="Arial"/>
        <family val="2"/>
      </rPr>
      <t>dział 852 - Pomoc społeczna</t>
    </r>
    <r>
      <rPr>
        <sz val="10"/>
        <rFont val="Arial"/>
        <family val="0"/>
      </rPr>
      <t xml:space="preserve"> - zwiększa się  o kwotę 20.000 zł wydatki własne na wynagrodzenia dla pracowników obsługujących wypłaty świadczeń rodzinnych  i z funduszu alimentacyjnego,</t>
    </r>
  </si>
  <si>
    <r>
      <t xml:space="preserve">Zwiększa się dochody budżetu Gminy o kwotę 86.340 zł, z tego:
 </t>
    </r>
    <r>
      <rPr>
        <u val="single"/>
        <sz val="10"/>
        <rFont val="Arial"/>
        <family val="2"/>
      </rPr>
      <t xml:space="preserve">w dziale 600 - Transport i łączność  - </t>
    </r>
    <r>
      <rPr>
        <sz val="10"/>
        <rFont val="Arial"/>
        <family val="2"/>
      </rPr>
      <t xml:space="preserve"> o kwotę 5.562 zł uzyskaną z tytułu zwrotu przez Starostwo Powiatowe w Grodzisku Maz. należności za wydawane  postanowienia w sprawie operatu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>szacunkowego wyceny nieruchomości</t>
    </r>
    <r>
      <rPr>
        <u val="single"/>
        <sz val="10"/>
        <rFont val="Arial"/>
        <family val="2"/>
      </rPr>
      <t xml:space="preserve">, 
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w dziale  700 - Gospodarka mieszkaniowa</t>
    </r>
    <r>
      <rPr>
        <sz val="10"/>
        <rFont val="Arial"/>
        <family val="0"/>
      </rPr>
      <t xml:space="preserve">  - o kwotę 17.000 zł z tytułu rozliczenia kosztów ogrzewania i wywozu nieczystości, 
</t>
    </r>
    <r>
      <rPr>
        <u val="single"/>
        <sz val="10"/>
        <rFont val="Arial"/>
        <family val="2"/>
      </rPr>
      <t>w dziale 750 - Administracja publiczna</t>
    </r>
    <r>
      <rPr>
        <sz val="10"/>
        <rFont val="Arial"/>
        <family val="0"/>
      </rPr>
      <t xml:space="preserve"> - o kwotę 14.640 zł z tytułu czynszu za lokale użytkowe (13.771 zł) oraz zwrotu wynagrodzenia wypłaconego w 2009r (869 zł), 
</t>
    </r>
    <r>
      <rPr>
        <u val="single"/>
        <sz val="10"/>
        <rFont val="Arial"/>
        <family val="2"/>
      </rPr>
      <t>w dziale 756 - Dochody od osób prawnych, od osób fizycznych i od inn.jedn</t>
    </r>
    <r>
      <rPr>
        <sz val="10"/>
        <rFont val="Arial"/>
        <family val="0"/>
      </rPr>
      <t xml:space="preserve"> - o kwotę 12.933 zł z tytułu ponadplanowych dochodów z podatku  od  czynności  cywilnoprawnych   ( 4.233 zł) oraz z opłat za zezwolenie na sprzedaż alkoholu ( 8.700 zł),  
</t>
    </r>
    <r>
      <rPr>
        <u val="single"/>
        <sz val="10"/>
        <rFont val="Arial"/>
        <family val="2"/>
      </rPr>
      <t>w dziale 758 - Różne rozliczenia</t>
    </r>
    <r>
      <rPr>
        <sz val="10"/>
        <rFont val="Arial"/>
        <family val="0"/>
      </rPr>
      <t xml:space="preserve"> - o kwotę 16.205 zł z odsetek od środków na rachunku bankowym, 
</t>
    </r>
    <r>
      <rPr>
        <u val="single"/>
        <sz val="10"/>
        <rFont val="Arial"/>
        <family val="2"/>
      </rPr>
      <t>w dziale 852 - Pomoc społeczna</t>
    </r>
    <r>
      <rPr>
        <sz val="10"/>
        <rFont val="Arial"/>
        <family val="0"/>
      </rPr>
      <t xml:space="preserve"> - o kwotę 20.000 zł z rozliczenia zwrotów  wypłaconych świadczeń z funduszu alimentacyjnego i dochodów dla jst za realizację zadań zleconych .
</t>
    </r>
  </si>
  <si>
    <t>Zakup samochodu  osobowo-ciężarowego marki VW  Transporter   dla Urzędu Gminy</t>
  </si>
  <si>
    <t>z dnia  2 września 2010r zmieniającej Uchwałę Budżetową  Nr XLII/269/2009 na rok 2010</t>
  </si>
  <si>
    <t xml:space="preserve">Zmiana dotyczy  realizacji zadania z poz. 2 - tj. dostosowanie wartości nakładów inwestycyjnych w latach 2011 i 2012 zgodnie z umową o dofinansowanie projektu i harmonogramem płatności. </t>
  </si>
  <si>
    <t>Dział</t>
  </si>
  <si>
    <t>Ogółem</t>
  </si>
  <si>
    <t>bieżące</t>
  </si>
  <si>
    <t>majątkowe</t>
  </si>
  <si>
    <t>w tym:</t>
  </si>
  <si>
    <t>z tego :</t>
  </si>
  <si>
    <t>Przed zmianą</t>
  </si>
  <si>
    <t>Transport i łączność</t>
  </si>
  <si>
    <t>Mirosław Byczak</t>
  </si>
  <si>
    <t xml:space="preserve">                                  </t>
  </si>
  <si>
    <r>
      <t xml:space="preserve">               </t>
    </r>
    <r>
      <rPr>
        <b/>
        <sz val="10"/>
        <rFont val="Arial"/>
        <family val="2"/>
      </rPr>
      <t>WYDATKI</t>
    </r>
  </si>
  <si>
    <t>Planowane wydatki na 2010 r</t>
  </si>
  <si>
    <t>Rozdział</t>
  </si>
  <si>
    <t>Nazwa działu i rozdziału</t>
  </si>
  <si>
    <t xml:space="preserve"> Po zmianie</t>
  </si>
  <si>
    <t>Wydatki ogółem</t>
  </si>
  <si>
    <t>Zwiększenie</t>
  </si>
  <si>
    <t>Zmniejszenie</t>
  </si>
  <si>
    <t>Przewodniczący Rady Gminy</t>
  </si>
  <si>
    <t>010</t>
  </si>
  <si>
    <t>01010</t>
  </si>
  <si>
    <t>Wydatki na zadania inwestycyjne na 2010 rok nieobjęte wieloletnimi programami inwestycyjnymi</t>
  </si>
  <si>
    <t>Lp.</t>
  </si>
  <si>
    <t>Rozdz.</t>
  </si>
  <si>
    <t>Nazwa zadania inwestycyjnego (w tym w ramach funduszu sołeckiego)</t>
  </si>
  <si>
    <t>Łączne koszty finansowe
 (7 + 12)</t>
  </si>
  <si>
    <t>Planowane wydatki</t>
  </si>
  <si>
    <t>Srodki do pozyskania w 2010r</t>
  </si>
  <si>
    <t>Jednostka organizacyjna realizująca program lub koordynująca wykonanie programu</t>
  </si>
  <si>
    <t>rok 2010
(8+9+10+11)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</si>
  <si>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</si>
  <si>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</si>
  <si>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</si>
  <si>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</si>
  <si>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</si>
  <si>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Budowa sieci wodociągowej we wsi Budy Stare, Budy Zosine, Henryszew, Budy Grzybek, Chylice Kolonia - etap III</t>
  </si>
  <si>
    <t>Urząd Gminy</t>
  </si>
  <si>
    <t>Razem dział 010 - Rolnictwo i łowiectwo</t>
  </si>
  <si>
    <t>400</t>
  </si>
  <si>
    <t>40002</t>
  </si>
  <si>
    <t>Zakup pompy do stacji uzdatniania wody</t>
  </si>
  <si>
    <t>Razem dział 400 - Wytwarzanie i zaopatrywanie w energię elektryczną, gaz i wodę</t>
  </si>
  <si>
    <t xml:space="preserve"> Budowa  chodnika w ciągu drogi  wojewódzkiej nr 719  na ul. Kościuszki w mjsc. Sade Budy   od  ul. Długiej  i  m. Stare Budy do drogi  w kier. Baranowa 
 oraz budowa ciągu pieszo-rowerowego  w ciągu drogi wojewódzkiej nr 719 (ul. Warszawska)  od ul. Ogrodowej do  przejścia dla pieszych do szkoły w mjsc. Chylice i Chylice Kolonia - zgodnie z porozumieniem  z Samorządem Województwa Mazowieckiego)</t>
  </si>
  <si>
    <t xml:space="preserve">Opracowanie dokumentacji projektowo-kosztorysowej na realizację zadania "Przebudowa drogi wojewódzkiej Nr 719 w zakresie wykonania chodnika od zjazdu do posesji w km 40+400 w miejscowości Jaktorów Kolonia do skrzyżowania z drogą do miejscowości Baranów w km 43+504 w miejscowości  Stare Budy, długość odcinka 3,104 km"  - zgodnie z porozumieniem zawartym z Samorządem Województwa Mazowieckiego
</t>
  </si>
  <si>
    <t>razem rozdz 60013- Drogi publiczne wojewódzkie</t>
  </si>
  <si>
    <t>Przebudowa  układu komunikacyjnego w Gminie Jaktorów  dla zwiększenia dostępności terenów przeznaczonych na cele inwestycyjne, edukacyjne i społeczne, kluczowych dla rozwoju społeczno-gospodarczego gminy, etap I (Przebudowa drogi gminnej Międzyborów - Bieganów na dług  2,46 km)</t>
  </si>
  <si>
    <t>Aktywizacja gospodarcza Gminy Jaktorów poprzez przebudowę 1,76 km ulicy Parkowej w Jaktorowie.</t>
  </si>
  <si>
    <t>Przebudowa ulicy Parkowej w Jaktorowie (wypłata odszkodowań za grunty)</t>
  </si>
  <si>
    <t xml:space="preserve">Opracowanie map i projektu ciągu pieszo-rowerowego w Jaktorowie wzdłuż drogi Nr 719  na odcinku od ul. Ogrodowej do ul. Alpejskiej </t>
  </si>
  <si>
    <t>razem rozdział 60016 - Drogi publiczne gminne</t>
  </si>
  <si>
    <t>Razem dział 600 - Transport i łączność</t>
  </si>
  <si>
    <t xml:space="preserve">Zakup programu "Płace, kadry" </t>
  </si>
  <si>
    <t>Razem dział 750 - Administracja publiczna</t>
  </si>
  <si>
    <t xml:space="preserve">Opracowanie studium wykonalności projektu" Zwiększenie wykorzystania odnawialnych źródeł energii i poprawa jakości powietrza poprzez modernizację systemów ogrzewania obiektów użyteczności publicznej  w Gminie Jaktorów tj. Zespołu Szkolno-Przedszkolnego w Jaktorowie i Zespolu Szkół Publicznych w Międzyborowie" </t>
  </si>
  <si>
    <t>Razem dział 801 - Oświata i wychowanie</t>
  </si>
  <si>
    <t>Wykonanie oświetlenia ulic: Jaworowej w Henryszewie, Okulickiego w Jaktorowie Kolonii, Wyspiańskiego w Chylicach</t>
  </si>
  <si>
    <t xml:space="preserve">Razem dział 900 - Gospodarka komunalna i ochrona środowiska </t>
  </si>
  <si>
    <t>x</t>
  </si>
  <si>
    <t>Wykonanie dokumentacji technicznej zasilania elektrycznego stacji i przepompowni</t>
  </si>
  <si>
    <t>WYDATKI MAJĄTKOWE</t>
  </si>
  <si>
    <t>Inwestycje i zakupy inwestycyjne</t>
  </si>
  <si>
    <t>w tym na:</t>
  </si>
  <si>
    <t>Zakup i objęcie akcji i udziałów</t>
  </si>
  <si>
    <t>Wniesienie wkłądów do spółek prawa handlowego</t>
  </si>
  <si>
    <t>Dotacje</t>
  </si>
  <si>
    <t xml:space="preserve">programy finansowane z udziałem środków europejskich i innych środków pochodzących ze śródeł zagranicznych niepodlegających zwrotowi </t>
  </si>
  <si>
    <t xml:space="preserve">Przed zmianą </t>
  </si>
  <si>
    <t xml:space="preserve"> Po    zmianie</t>
  </si>
  <si>
    <t>Ogółem wydatki</t>
  </si>
  <si>
    <t>Uzasadnienie</t>
  </si>
  <si>
    <t>Wydatki bieżące</t>
  </si>
  <si>
    <t>Wydatki jednostek budżetowych</t>
  </si>
  <si>
    <t>Dotacje na zadania bieżące</t>
  </si>
  <si>
    <t>Świadczenia na rzecz osób fizycznych</t>
  </si>
  <si>
    <t>Na programy z udziałem środków, o których mowa w art. 5 ust. 1 pkt 2 i 3 u.o.f.p.</t>
  </si>
  <si>
    <t>Wypłaty z tytułu poręczeń i gwarancji</t>
  </si>
  <si>
    <t>Obsługa długu</t>
  </si>
  <si>
    <t>Po zmianie</t>
  </si>
  <si>
    <t>na wynagrodzenia i składki od nich naliczane</t>
  </si>
  <si>
    <t>związane z realizacją ich statutowych zadań</t>
  </si>
  <si>
    <t>Uzasadnienie:</t>
  </si>
  <si>
    <t>zmieniającej Uchwałę Budżetową   Nr XLII/269/2009  na rok 2010</t>
  </si>
  <si>
    <t>DOCHODY</t>
  </si>
  <si>
    <t>Źródło dochodów</t>
  </si>
  <si>
    <t>dotacje</t>
  </si>
  <si>
    <t>środki europejskie i inne środki pochodzące ze źródeł zagranicznych, niepodlegające zwrotowi</t>
  </si>
  <si>
    <t>Dochody ogółem</t>
  </si>
  <si>
    <t>zmieniającej Uchwałę Budżetową Nr XLII/269/2009 na rok 2010</t>
  </si>
  <si>
    <t>Limity wydatków na wieloletnie programy inwestycyjne w latach 2010 - 2012</t>
  </si>
  <si>
    <t>LP</t>
  </si>
  <si>
    <t xml:space="preserve">Nazwa zadania inwestycyjnego
</t>
  </si>
  <si>
    <t>Okres realizacji (w latach)</t>
  </si>
  <si>
    <t>Łączne koszty finansowe</t>
  </si>
  <si>
    <t>Nakłady poniesione</t>
  </si>
  <si>
    <t>rok budżetowy 2010</t>
  </si>
  <si>
    <t>2011 r.</t>
  </si>
  <si>
    <t>2012 r.</t>
  </si>
  <si>
    <t>kredyty, pożyczki, papiery wartościowe</t>
  </si>
  <si>
    <t>środki pochodzące
 z innych  źródeł*</t>
  </si>
  <si>
    <t>Racjonalna gospodarka wodno-ściekowa w aspekcie społeczno-gospodarczego rozwoju gminy (budowa SUW we wsi Grądy, budowa sieci wodociągowej i kanalizacyjnej we wsi Grądy, Henryszew, Budy Zosine, Stare Budy), zakup działki i wykonanie odwiertu we wsi Grądy</t>
  </si>
  <si>
    <t>2010 - 2014</t>
  </si>
  <si>
    <t>środki do pozyskania
 150 000</t>
  </si>
  <si>
    <t>srodki własne 
150 000
środki do pozyskania 
 850 000</t>
  </si>
  <si>
    <t>srodki własne 
300 000
środki do pozyskania 
1 700 000</t>
  </si>
  <si>
    <t>Poprawa jakości nauczania i wyrównywanie szans edukacyjnych dzieci i młodzieży wiejskiej przez budowę przedszkola, organizację klas „0”,  biblioteki, hali sportowej  wraz z łącznikiem  przy Zespole Szkół Publicznych w Międzyborowie</t>
  </si>
  <si>
    <t>2010 - 2012</t>
  </si>
  <si>
    <t>2010-2012</t>
  </si>
  <si>
    <t>razem poz 2</t>
  </si>
  <si>
    <r>
      <t>Opracowanie projektu oświetlenia ulicy Jaworowej w Henryszewie  i ul. Okulickiego w Kolonii Jaktorów oraz wykonanie  oświetlenia ulic:  1</t>
    </r>
    <r>
      <rPr>
        <u val="single"/>
        <sz val="11"/>
        <rFont val="Arial CE"/>
        <family val="0"/>
      </rPr>
      <t>)</t>
    </r>
    <r>
      <rPr>
        <sz val="11"/>
        <rFont val="Arial CE"/>
        <family val="0"/>
      </rPr>
      <t>ul. Żyrardowskiej w Budach Starych - od ul. Chopina do wiaduktu CMK, 2) ul.Kleeberga w Kolonii Jaktorów, 3) ul. Jagiellońskiej w Międzyborowie oraz ul. Topolowej w Międzyborowie i Henryszewie(etap II w latach 2011-2012)</t>
    </r>
  </si>
  <si>
    <t xml:space="preserve">Przebudowa drogi gminnej Międzyborów - Bieganów - przebudowa kolektora kanalizacji deszczowej,  sieci energetycznej i telekomunikacyjnej  i inne wydatki nie objęte projektem </t>
  </si>
  <si>
    <r>
      <t>Rozbudowa oświetlenia ulic:</t>
    </r>
    <r>
      <rPr>
        <sz val="10"/>
        <rFont val="Arial CE"/>
        <family val="0"/>
      </rPr>
      <t xml:space="preserve">
 1) w  Międzyborowie: ul. Słowackiego i  M.Curie-Skłodowskiej, 
2) w Chylicach: ul. Gierymskiego, Ogrodowa, Słoneczna, 
3) w Kolonii Jaktorów i Budach Grzybek: ul. Moniuszki, Ułanów
4) w Sadych Budach: ul. Jagiełły, Chełmońskiego, Wyspiańskiego, Łąkowa, Kolejowa, Długa, Tuwima, Akacjowa, Sadowa, Leśna</t>
    </r>
  </si>
  <si>
    <t>Zakup gruntów  pod drogi gminne (ul. Alpejska w  Budach Grzybek)</t>
  </si>
  <si>
    <t>Rolnictwo i łowiectwo</t>
  </si>
  <si>
    <t>Infrastruktura wodociągowa i sanitacyjna wsi</t>
  </si>
  <si>
    <t>Dochody od osób prawnych, od osób fizycznych i od innych jednostek nie posiadających osobowości prawnej oraz wydatki związane z ich poborem</t>
  </si>
  <si>
    <t>Wpływy z opłat za zezwolenia na sprzedaż alkoholu</t>
  </si>
  <si>
    <t>Pomoc społeczna</t>
  </si>
  <si>
    <t>Wpływy z tytułu zwrotów wypłaconych świadczeń z funduszu alimentacyjnego</t>
  </si>
  <si>
    <t>Dochody jst związane z realizacją zadań z zakresu administracji rządowej oraz innych zadań zleconych ustawami</t>
  </si>
  <si>
    <t>Administracja publiczna</t>
  </si>
  <si>
    <t>Wpływy z różnych dochodów</t>
  </si>
  <si>
    <t>Podatek od czynności cywilnoprawnych</t>
  </si>
  <si>
    <t>Różne rozliczenia</t>
  </si>
  <si>
    <t>Pozostałe odsetki</t>
  </si>
  <si>
    <t>z dnia 2 września  2010r zmieniającej Uchwałę Budżetową  Nr XLII/269/2009 na rok 2010</t>
  </si>
  <si>
    <t>-3 000,00 
+3 000,00</t>
  </si>
  <si>
    <t>Urzędy gmin</t>
  </si>
  <si>
    <t xml:space="preserve">Montaż  trójników na istniejącej sieci kanalizacyjnej </t>
  </si>
  <si>
    <t>Gospodarka mieszkaniowa</t>
  </si>
  <si>
    <t>Wytwarzanie i zaopatrywanie w energię elektryczną, gaz i wodę</t>
  </si>
  <si>
    <t>Dostarczanie wody</t>
  </si>
  <si>
    <t>Ochrona zdrowia</t>
  </si>
  <si>
    <t>Przeciwdziałanie alkoholizmowi</t>
  </si>
  <si>
    <t>Wpływy z usług</t>
  </si>
  <si>
    <t>Dochody z najmu i dzierżawy składników majątkowych</t>
  </si>
  <si>
    <t>z dnia  2 września  2010r zmieniającej Uchwałę Budżetową Nr XLII/269/2009  na rok 2010</t>
  </si>
  <si>
    <t>z dnia  2 września  2010r zmieniającej Uchwałę Budżetową  Nr XLII/269/2009 na rok 2010</t>
  </si>
  <si>
    <t>Zwieksza się  wydatki  bieżące w sposób następujący:</t>
  </si>
  <si>
    <t>Zał  Nr 1 do uchwały Nr LII / 316 /2010  Rady Gminy Jaktorów z dnia  2 września  2010r</t>
  </si>
  <si>
    <t>Załącznik nr 2 do uchwały nr  LII / 316 /2010  Rady Gminy Jaktorów</t>
  </si>
  <si>
    <t>Załącznik nr 2a do uchwały nr LII  /316 /2010  Rady Gminy Jaktorów</t>
  </si>
  <si>
    <t>Załącznik nr 2b do uchwały nr LII  / 316 /2010  Rady Gminy Jaktorów</t>
  </si>
  <si>
    <r>
      <t xml:space="preserve">W zakresie wydatków majątkowych wprowadza się zmiany:
1)  </t>
    </r>
    <r>
      <rPr>
        <u val="single"/>
        <sz val="10"/>
        <rFont val="Arial"/>
        <family val="0"/>
      </rPr>
      <t>W dziale 010 - Rolnictwo i łowiectwo</t>
    </r>
    <r>
      <rPr>
        <sz val="10"/>
        <rFont val="Arial"/>
        <family val="0"/>
      </rPr>
      <t xml:space="preserve">  
 zmniejsza się o kwotę  3.000 zł środki na  zadanie "  Wykonanie dokumentacji technicznej zasilania elektrycznego stacji i przepompowni" oraz zwiększa sie o 3.000 zł  wydatki na zadanie "Montaż trójników na istniejącej sieci kanalizacyjnej", z przeznaczeniem na wydatki związane z nadzorem inwestorskim.
2) </t>
    </r>
    <r>
      <rPr>
        <u val="single"/>
        <sz val="10"/>
        <rFont val="Arial"/>
        <family val="0"/>
      </rPr>
      <t xml:space="preserve">w dziale 750 - Administracja publiczna  - </t>
    </r>
    <r>
      <rPr>
        <sz val="10"/>
        <rFont val="Arial"/>
        <family val="2"/>
      </rPr>
      <t>zabezpiecza się kwotę 14.640 zł na zakup samochodu  osobowo-ciężarowego marki VW Transporter na potrzeby Urzędu Gminy Jaktorów.</t>
    </r>
  </si>
  <si>
    <t>Załącznik nr 3 do uchwały nr LII / 316 / 2010  Rady Gminy Jaktorów</t>
  </si>
  <si>
    <t>Załącznik nr 4 do uchwały nr LII /316 /2010  Rady Gminy Jaktorów z dnia 2 września  2010r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</si>
</sst>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56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sz val="10"/>
      <name val="Arial CE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8"/>
      <name val="Arial CE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 CE"/>
      <family val="2"/>
    </font>
    <font>
      <b/>
      <i/>
      <sz val="11"/>
      <name val="Arial CE"/>
      <family val="0"/>
    </font>
    <font>
      <b/>
      <i/>
      <sz val="10"/>
      <name val="Arial"/>
      <family val="2"/>
    </font>
    <font>
      <sz val="11"/>
      <name val="Arial CE"/>
      <family val="2"/>
    </font>
    <font>
      <b/>
      <i/>
      <sz val="11"/>
      <name val="Arial"/>
      <family val="0"/>
    </font>
    <font>
      <sz val="11"/>
      <name val="Arial"/>
      <family val="0"/>
    </font>
    <font>
      <b/>
      <sz val="11"/>
      <name val="Arial CE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Arial CE"/>
      <family val="2"/>
    </font>
    <font>
      <b/>
      <i/>
      <sz val="8"/>
      <name val="Arial CE"/>
      <family val="2"/>
    </font>
    <font>
      <b/>
      <i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4"/>
      <name val="Arial CE"/>
      <family val="2"/>
    </font>
    <font>
      <b/>
      <sz val="7"/>
      <name val="Arial"/>
      <family val="2"/>
    </font>
    <font>
      <i/>
      <sz val="10"/>
      <name val="Arial"/>
      <family val="2"/>
    </font>
    <font>
      <i/>
      <sz val="9"/>
      <name val="Arial CE"/>
      <family val="0"/>
    </font>
    <font>
      <b/>
      <sz val="7"/>
      <name val="Arial CE"/>
      <family val="0"/>
    </font>
    <font>
      <sz val="10"/>
      <color indexed="10"/>
      <name val="Arial CE"/>
      <family val="0"/>
    </font>
    <font>
      <b/>
      <i/>
      <sz val="10"/>
      <name val="Arial CE"/>
      <family val="2"/>
    </font>
    <font>
      <u val="single"/>
      <sz val="11"/>
      <name val="Arial CE"/>
      <family val="0"/>
    </font>
    <font>
      <b/>
      <sz val="10"/>
      <color indexed="10"/>
      <name val="Arial"/>
      <family val="2"/>
    </font>
    <font>
      <u val="single"/>
      <sz val="10"/>
      <name val="Arial CE"/>
      <family val="0"/>
    </font>
    <font>
      <sz val="10"/>
      <color indexed="10"/>
      <name val="Arial"/>
      <family val="0"/>
    </font>
    <font>
      <u val="single"/>
      <sz val="10"/>
      <name val="Arial"/>
      <family val="2"/>
    </font>
    <font>
      <i/>
      <sz val="11"/>
      <name val="Arial CE"/>
      <family val="0"/>
    </font>
    <font>
      <b/>
      <i/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20" borderId="1" applyNumberFormat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vertical="center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29" fillId="0" borderId="10" xfId="52" applyNumberFormat="1" applyFont="1" applyBorder="1" applyAlignment="1">
      <alignment vertical="center"/>
      <protection/>
    </xf>
    <xf numFmtId="4" fontId="0" fillId="0" borderId="10" xfId="52" applyNumberFormat="1" applyBorder="1" applyAlignment="1">
      <alignment vertical="center"/>
      <protection/>
    </xf>
    <xf numFmtId="0" fontId="28" fillId="0" borderId="10" xfId="0" applyFont="1" applyBorder="1" applyAlignment="1">
      <alignment/>
    </xf>
    <xf numFmtId="4" fontId="1" fillId="0" borderId="10" xfId="52" applyNumberFormat="1" applyFont="1" applyBorder="1" applyAlignment="1">
      <alignment vertical="center"/>
      <protection/>
    </xf>
    <xf numFmtId="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1" fillId="0" borderId="11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0" fillId="0" borderId="1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37" fillId="0" borderId="0" xfId="0" applyFont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49" fontId="3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3" fontId="30" fillId="0" borderId="10" xfId="0" applyNumberFormat="1" applyFont="1" applyBorder="1" applyAlignment="1">
      <alignment/>
    </xf>
    <xf numFmtId="0" fontId="3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top" wrapText="1"/>
    </xf>
    <xf numFmtId="0" fontId="36" fillId="0" borderId="0" xfId="0" applyFont="1" applyAlignment="1">
      <alignment vertical="center"/>
    </xf>
    <xf numFmtId="0" fontId="32" fillId="0" borderId="10" xfId="0" applyFont="1" applyBorder="1" applyAlignment="1">
      <alignment vertical="center" wrapText="1"/>
    </xf>
    <xf numFmtId="3" fontId="28" fillId="0" borderId="10" xfId="0" applyNumberFormat="1" applyFont="1" applyBorder="1" applyAlignment="1">
      <alignment/>
    </xf>
    <xf numFmtId="0" fontId="3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5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 wrapText="1"/>
    </xf>
    <xf numFmtId="0" fontId="29" fillId="0" borderId="0" xfId="0" applyFont="1" applyAlignment="1">
      <alignment vertical="center"/>
    </xf>
    <xf numFmtId="3" fontId="32" fillId="0" borderId="10" xfId="0" applyNumberFormat="1" applyFont="1" applyBorder="1" applyAlignment="1">
      <alignment vertical="center"/>
    </xf>
    <xf numFmtId="0" fontId="36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4" fontId="3" fillId="0" borderId="10" xfId="0" applyNumberFormat="1" applyFont="1" applyBorder="1" applyAlignment="1">
      <alignment vertical="center" wrapText="1"/>
    </xf>
    <xf numFmtId="4" fontId="30" fillId="0" borderId="10" xfId="0" applyNumberFormat="1" applyFont="1" applyBorder="1" applyAlignment="1">
      <alignment vertical="top" wrapText="1"/>
    </xf>
    <xf numFmtId="3" fontId="3" fillId="0" borderId="10" xfId="0" applyNumberFormat="1" applyFont="1" applyBorder="1" applyAlignment="1">
      <alignment vertical="center" wrapText="1"/>
    </xf>
    <xf numFmtId="3" fontId="37" fillId="0" borderId="10" xfId="0" applyNumberFormat="1" applyFon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4" fontId="4" fillId="0" borderId="10" xfId="0" applyNumberFormat="1" applyFont="1" applyBorder="1" applyAlignment="1">
      <alignment vertical="center" wrapText="1"/>
    </xf>
    <xf numFmtId="3" fontId="31" fillId="0" borderId="10" xfId="0" applyNumberFormat="1" applyFont="1" applyBorder="1" applyAlignment="1">
      <alignment vertical="center"/>
    </xf>
    <xf numFmtId="0" fontId="32" fillId="0" borderId="10" xfId="0" applyFont="1" applyBorder="1" applyAlignment="1">
      <alignment vertical="center"/>
    </xf>
    <xf numFmtId="0" fontId="39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4" fontId="40" fillId="0" borderId="10" xfId="0" applyNumberFormat="1" applyFont="1" applyBorder="1" applyAlignment="1">
      <alignment vertical="center"/>
    </xf>
    <xf numFmtId="0" fontId="33" fillId="0" borderId="10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4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4" fillId="0" borderId="14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0" xfId="0" applyFont="1" applyAlignment="1">
      <alignment/>
    </xf>
    <xf numFmtId="49" fontId="28" fillId="0" borderId="10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4" fontId="29" fillId="0" borderId="11" xfId="52" applyNumberFormat="1" applyFont="1" applyBorder="1" applyAlignment="1">
      <alignment vertical="center"/>
      <protection/>
    </xf>
    <xf numFmtId="0" fontId="41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 wrapText="1"/>
    </xf>
    <xf numFmtId="4" fontId="0" fillId="0" borderId="11" xfId="52" applyNumberFormat="1" applyFont="1" applyBorder="1" applyAlignment="1">
      <alignment vertical="center"/>
      <protection/>
    </xf>
    <xf numFmtId="4" fontId="1" fillId="0" borderId="10" xfId="53" applyNumberFormat="1" applyFont="1" applyBorder="1" applyAlignment="1">
      <alignment vertical="center" wrapText="1"/>
      <protection/>
    </xf>
    <xf numFmtId="3" fontId="1" fillId="0" borderId="10" xfId="53" applyNumberFormat="1" applyFont="1" applyBorder="1" applyAlignment="1">
      <alignment vertical="center" wrapText="1"/>
      <protection/>
    </xf>
    <xf numFmtId="0" fontId="0" fillId="0" borderId="0" xfId="0" applyFont="1" applyAlignment="1">
      <alignment/>
    </xf>
    <xf numFmtId="0" fontId="34" fillId="0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4" fontId="24" fillId="0" borderId="10" xfId="0" applyNumberFormat="1" applyFont="1" applyFill="1" applyBorder="1" applyAlignment="1">
      <alignment vertical="center" wrapText="1"/>
    </xf>
    <xf numFmtId="4" fontId="35" fillId="0" borderId="10" xfId="0" applyNumberFormat="1" applyFont="1" applyFill="1" applyBorder="1" applyAlignment="1">
      <alignment vertical="center" wrapText="1"/>
    </xf>
    <xf numFmtId="0" fontId="32" fillId="0" borderId="10" xfId="0" applyFont="1" applyBorder="1" applyAlignment="1">
      <alignment horizontal="center"/>
    </xf>
    <xf numFmtId="4" fontId="24" fillId="0" borderId="10" xfId="0" applyNumberFormat="1" applyFont="1" applyFill="1" applyBorder="1" applyAlignment="1">
      <alignment horizontal="right" vertical="center" wrapText="1"/>
    </xf>
    <xf numFmtId="0" fontId="44" fillId="0" borderId="0" xfId="0" applyFont="1" applyFill="1" applyAlignment="1">
      <alignment/>
    </xf>
    <xf numFmtId="4" fontId="36" fillId="0" borderId="0" xfId="0" applyNumberFormat="1" applyFont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3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4" fontId="29" fillId="0" borderId="12" xfId="0" applyNumberFormat="1" applyFont="1" applyBorder="1" applyAlignment="1">
      <alignment vertical="center"/>
    </xf>
    <xf numFmtId="4" fontId="29" fillId="0" borderId="10" xfId="0" applyNumberFormat="1" applyFont="1" applyBorder="1" applyAlignment="1">
      <alignment vertical="center"/>
    </xf>
    <xf numFmtId="3" fontId="29" fillId="0" borderId="17" xfId="0" applyNumberFormat="1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28" fillId="0" borderId="10" xfId="0" applyFont="1" applyBorder="1" applyAlignment="1">
      <alignment vertical="center" wrapText="1"/>
    </xf>
    <xf numFmtId="0" fontId="31" fillId="0" borderId="11" xfId="0" applyFont="1" applyBorder="1" applyAlignment="1">
      <alignment horizontal="center"/>
    </xf>
    <xf numFmtId="0" fontId="32" fillId="0" borderId="10" xfId="0" applyFont="1" applyBorder="1" applyAlignment="1">
      <alignment horizontal="center" vertical="center"/>
    </xf>
    <xf numFmtId="4" fontId="29" fillId="0" borderId="10" xfId="0" applyNumberFormat="1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8" xfId="0" applyFont="1" applyBorder="1" applyAlignment="1">
      <alignment horizontal="left" wrapText="1" shrinkToFit="1"/>
    </xf>
    <xf numFmtId="0" fontId="0" fillId="0" borderId="11" xfId="0" applyBorder="1" applyAlignment="1">
      <alignment vertical="center" wrapText="1"/>
    </xf>
    <xf numFmtId="3" fontId="32" fillId="0" borderId="11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3" fontId="3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textRotation="90"/>
    </xf>
    <xf numFmtId="0" fontId="29" fillId="0" borderId="10" xfId="0" applyFont="1" applyBorder="1" applyAlignment="1">
      <alignment horizontal="center" vertical="center"/>
    </xf>
    <xf numFmtId="3" fontId="40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right" vertical="center" wrapText="1"/>
    </xf>
    <xf numFmtId="3" fontId="32" fillId="0" borderId="10" xfId="0" applyNumberFormat="1" applyFont="1" applyBorder="1" applyAlignment="1">
      <alignment vertical="center"/>
    </xf>
    <xf numFmtId="3" fontId="47" fillId="0" borderId="11" xfId="0" applyNumberFormat="1" applyFont="1" applyBorder="1" applyAlignment="1">
      <alignment vertical="center" wrapText="1"/>
    </xf>
    <xf numFmtId="0" fontId="3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 textRotation="90"/>
    </xf>
    <xf numFmtId="0" fontId="48" fillId="0" borderId="10" xfId="0" applyFont="1" applyBorder="1" applyAlignment="1">
      <alignment horizontal="left" vertical="center"/>
    </xf>
    <xf numFmtId="3" fontId="44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4" fontId="50" fillId="0" borderId="10" xfId="0" applyNumberFormat="1" applyFont="1" applyBorder="1" applyAlignment="1">
      <alignment vertical="center"/>
    </xf>
    <xf numFmtId="0" fontId="32" fillId="0" borderId="19" xfId="0" applyFont="1" applyBorder="1" applyAlignment="1">
      <alignment horizontal="center" vertical="center"/>
    </xf>
    <xf numFmtId="0" fontId="28" fillId="0" borderId="10" xfId="0" applyFont="1" applyBorder="1" applyAlignment="1">
      <alignment wrapText="1"/>
    </xf>
    <xf numFmtId="0" fontId="32" fillId="0" borderId="11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28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vertical="top" wrapText="1"/>
    </xf>
    <xf numFmtId="0" fontId="51" fillId="0" borderId="19" xfId="0" applyFont="1" applyBorder="1" applyAlignment="1">
      <alignment horizontal="left" vertical="top" wrapText="1"/>
    </xf>
    <xf numFmtId="0" fontId="52" fillId="0" borderId="0" xfId="0" applyFont="1" applyAlignment="1">
      <alignment/>
    </xf>
    <xf numFmtId="0" fontId="52" fillId="0" borderId="0" xfId="0" applyFont="1" applyAlignment="1">
      <alignment vertical="top" wrapText="1"/>
    </xf>
    <xf numFmtId="4" fontId="0" fillId="0" borderId="10" xfId="52" applyNumberFormat="1" applyFont="1" applyBorder="1" applyAlignment="1">
      <alignment horizontal="right" vertical="center" wrapText="1"/>
      <protection/>
    </xf>
    <xf numFmtId="0" fontId="0" fillId="0" borderId="0" xfId="52" applyFont="1" applyAlignment="1">
      <alignment/>
      <protection/>
    </xf>
    <xf numFmtId="0" fontId="0" fillId="0" borderId="10" xfId="0" applyFont="1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28" fillId="0" borderId="10" xfId="0" applyFont="1" applyBorder="1" applyAlignment="1">
      <alignment/>
    </xf>
    <xf numFmtId="4" fontId="0" fillId="0" borderId="12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9" fontId="32" fillId="0" borderId="10" xfId="0" applyNumberFormat="1" applyFont="1" applyBorder="1" applyAlignment="1">
      <alignment horizontal="center" vertical="top" wrapText="1"/>
    </xf>
    <xf numFmtId="0" fontId="30" fillId="0" borderId="10" xfId="0" applyFont="1" applyFill="1" applyBorder="1" applyAlignment="1">
      <alignment vertical="top" wrapText="1"/>
    </xf>
    <xf numFmtId="49" fontId="0" fillId="0" borderId="10" xfId="52" applyNumberFormat="1" applyFont="1" applyBorder="1" applyAlignment="1">
      <alignment horizontal="right" vertical="center" wrapText="1"/>
      <protection/>
    </xf>
    <xf numFmtId="0" fontId="30" fillId="0" borderId="10" xfId="0" applyFont="1" applyBorder="1" applyAlignment="1">
      <alignment vertical="top" wrapText="1"/>
    </xf>
    <xf numFmtId="0" fontId="3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3" fontId="54" fillId="0" borderId="1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left" wrapText="1" shrinkToFit="1"/>
    </xf>
    <xf numFmtId="0" fontId="48" fillId="0" borderId="10" xfId="0" applyFont="1" applyFill="1" applyBorder="1" applyAlignment="1">
      <alignment vertical="top" wrapText="1"/>
    </xf>
    <xf numFmtId="0" fontId="28" fillId="0" borderId="10" xfId="0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top" wrapText="1"/>
    </xf>
    <xf numFmtId="0" fontId="28" fillId="0" borderId="10" xfId="0" applyFont="1" applyFill="1" applyBorder="1" applyAlignment="1">
      <alignment/>
    </xf>
    <xf numFmtId="0" fontId="30" fillId="0" borderId="15" xfId="0" applyFont="1" applyBorder="1" applyAlignment="1">
      <alignment vertical="center"/>
    </xf>
    <xf numFmtId="4" fontId="52" fillId="0" borderId="12" xfId="0" applyNumberFormat="1" applyFont="1" applyBorder="1" applyAlignment="1">
      <alignment vertical="center"/>
    </xf>
    <xf numFmtId="0" fontId="4" fillId="0" borderId="19" xfId="52" applyFont="1" applyBorder="1" applyAlignment="1">
      <alignment horizontal="center" vertical="center"/>
      <protection/>
    </xf>
    <xf numFmtId="0" fontId="4" fillId="0" borderId="16" xfId="52" applyFont="1" applyBorder="1" applyAlignment="1">
      <alignment horizontal="center" vertical="center"/>
      <protection/>
    </xf>
    <xf numFmtId="0" fontId="4" fillId="0" borderId="20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3" xfId="52" applyFont="1" applyBorder="1" applyAlignment="1">
      <alignment horizontal="center" vertical="center"/>
      <protection/>
    </xf>
    <xf numFmtId="0" fontId="4" fillId="0" borderId="13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32" fillId="0" borderId="12" xfId="0" applyFont="1" applyBorder="1" applyAlignment="1">
      <alignment vertical="center"/>
    </xf>
    <xf numFmtId="4" fontId="0" fillId="0" borderId="10" xfId="52" applyNumberFormat="1" applyFont="1" applyBorder="1" applyAlignment="1">
      <alignment vertical="center"/>
      <protection/>
    </xf>
    <xf numFmtId="0" fontId="5" fillId="0" borderId="11" xfId="0" applyFont="1" applyBorder="1" applyAlignment="1">
      <alignment horizontal="center" vertical="center"/>
    </xf>
    <xf numFmtId="4" fontId="55" fillId="0" borderId="12" xfId="0" applyNumberFormat="1" applyFont="1" applyBorder="1" applyAlignment="1">
      <alignment vertical="center"/>
    </xf>
    <xf numFmtId="3" fontId="29" fillId="0" borderId="10" xfId="0" applyNumberFormat="1" applyFont="1" applyBorder="1" applyAlignment="1">
      <alignment vertical="center"/>
    </xf>
    <xf numFmtId="4" fontId="0" fillId="0" borderId="10" xfId="0" applyNumberFormat="1" applyFont="1" applyFill="1" applyBorder="1" applyAlignment="1">
      <alignment vertical="center" wrapText="1"/>
    </xf>
    <xf numFmtId="49" fontId="28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1" xfId="0" applyFont="1" applyBorder="1" applyAlignment="1">
      <alignment horizontal="left" wrapText="1" shrinkToFit="1"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52" applyFont="1" applyFill="1" applyAlignment="1">
      <alignment horizontal="center"/>
      <protection/>
    </xf>
    <xf numFmtId="0" fontId="1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0" xfId="52" applyFont="1" applyAlignment="1">
      <alignment horizontal="center"/>
      <protection/>
    </xf>
    <xf numFmtId="0" fontId="0" fillId="0" borderId="0" xfId="0" applyAlignment="1">
      <alignment/>
    </xf>
    <xf numFmtId="0" fontId="36" fillId="0" borderId="13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left" vertical="center"/>
    </xf>
    <xf numFmtId="0" fontId="43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center"/>
    </xf>
    <xf numFmtId="0" fontId="33" fillId="0" borderId="25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1" fillId="0" borderId="13" xfId="53" applyFont="1" applyBorder="1" applyAlignment="1">
      <alignment horizontal="center" vertical="center" wrapText="1"/>
      <protection/>
    </xf>
    <xf numFmtId="0" fontId="1" fillId="0" borderId="19" xfId="53" applyFont="1" applyBorder="1" applyAlignment="1">
      <alignment horizontal="center" vertical="center" wrapText="1"/>
      <protection/>
    </xf>
    <xf numFmtId="0" fontId="1" fillId="0" borderId="16" xfId="53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52" applyFont="1" applyAlignment="1">
      <alignment horizontal="right"/>
      <protection/>
    </xf>
    <xf numFmtId="0" fontId="34" fillId="0" borderId="11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top" wrapText="1"/>
    </xf>
    <xf numFmtId="0" fontId="28" fillId="0" borderId="19" xfId="0" applyFont="1" applyBorder="1" applyAlignment="1">
      <alignment horizontal="center" vertical="top" wrapText="1"/>
    </xf>
    <xf numFmtId="0" fontId="29" fillId="0" borderId="13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8" fillId="0" borderId="13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textRotation="90" wrapText="1"/>
    </xf>
    <xf numFmtId="0" fontId="23" fillId="0" borderId="20" xfId="0" applyFont="1" applyFill="1" applyBorder="1" applyAlignment="1">
      <alignment horizontal="center" vertical="center" textRotation="90" wrapText="1"/>
    </xf>
    <xf numFmtId="0" fontId="23" fillId="0" borderId="14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0" fillId="0" borderId="0" xfId="53" applyFont="1" applyFill="1" applyAlignment="1">
      <alignment horizontal="right"/>
      <protection/>
    </xf>
    <xf numFmtId="0" fontId="33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left" vertical="top" wrapText="1"/>
    </xf>
    <xf numFmtId="0" fontId="46" fillId="0" borderId="11" xfId="0" applyFont="1" applyFill="1" applyBorder="1" applyAlignment="1">
      <alignment horizontal="center" vertical="center" textRotation="90" wrapText="1"/>
    </xf>
    <xf numFmtId="0" fontId="46" fillId="0" borderId="20" xfId="0" applyFont="1" applyFill="1" applyBorder="1" applyAlignment="1">
      <alignment horizontal="center" vertical="center" textRotation="90" wrapText="1"/>
    </xf>
    <xf numFmtId="0" fontId="46" fillId="0" borderId="14" xfId="0" applyFont="1" applyFill="1" applyBorder="1" applyAlignment="1">
      <alignment horizontal="center" vertical="center" textRotation="90" wrapText="1"/>
    </xf>
    <xf numFmtId="0" fontId="46" fillId="0" borderId="10" xfId="0" applyFont="1" applyFill="1" applyBorder="1" applyAlignment="1">
      <alignment horizontal="center" vertical="center" wrapText="1"/>
    </xf>
    <xf numFmtId="0" fontId="0" fillId="0" borderId="0" xfId="53" applyFont="1" applyFill="1" applyAlignment="1">
      <alignment horizontal="center"/>
      <protection/>
    </xf>
    <xf numFmtId="0" fontId="2" fillId="0" borderId="0" xfId="0" applyFont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Normalny_Arkusz5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F1" sqref="F1:L1"/>
    </sheetView>
  </sheetViews>
  <sheetFormatPr defaultColWidth="9.140625" defaultRowHeight="12.75"/>
  <cols>
    <col min="1" max="1" width="6.8515625" style="0" customWidth="1"/>
    <col min="2" max="2" width="27.8515625" style="0" customWidth="1"/>
    <col min="3" max="3" width="12.7109375" style="0" customWidth="1"/>
    <col min="4" max="4" width="12.28125" style="0" customWidth="1"/>
    <col min="5" max="5" width="11.00390625" style="0" customWidth="1"/>
    <col min="6" max="6" width="13.00390625" style="0" customWidth="1"/>
    <col min="7" max="7" width="12.8515625" style="0" customWidth="1"/>
    <col min="8" max="8" width="11.421875" style="0" customWidth="1"/>
    <col min="9" max="9" width="10.421875" style="0" customWidth="1"/>
    <col min="10" max="10" width="12.57421875" style="0" customWidth="1"/>
    <col min="11" max="11" width="10.8515625" style="0" customWidth="1"/>
    <col min="12" max="12" width="12.57421875" style="0" customWidth="1"/>
  </cols>
  <sheetData>
    <row r="1" spans="2:12" ht="16.5" customHeight="1">
      <c r="B1" s="2"/>
      <c r="C1" s="2"/>
      <c r="D1" s="2"/>
      <c r="E1" s="2"/>
      <c r="F1" s="206" t="s">
        <v>144</v>
      </c>
      <c r="G1" s="206"/>
      <c r="H1" s="206"/>
      <c r="I1" s="206"/>
      <c r="J1" s="206"/>
      <c r="K1" s="206"/>
      <c r="L1" s="206"/>
    </row>
    <row r="2" spans="2:12" ht="23.25" customHeight="1">
      <c r="B2" s="2"/>
      <c r="C2" s="2"/>
      <c r="D2" s="2"/>
      <c r="E2" s="2"/>
      <c r="F2" s="2"/>
      <c r="G2" s="206" t="s">
        <v>87</v>
      </c>
      <c r="H2" s="206"/>
      <c r="I2" s="206"/>
      <c r="J2" s="206"/>
      <c r="K2" s="206"/>
      <c r="L2" s="206"/>
    </row>
    <row r="3" spans="2:6" s="95" customFormat="1" ht="23.25" customHeight="1">
      <c r="B3" s="207" t="s">
        <v>88</v>
      </c>
      <c r="C3" s="207"/>
      <c r="D3" s="207"/>
      <c r="E3" s="96"/>
      <c r="F3" s="97"/>
    </row>
    <row r="4" spans="1:12" s="4" customFormat="1" ht="13.5" customHeight="1">
      <c r="A4" s="201" t="s">
        <v>6</v>
      </c>
      <c r="B4" s="201" t="s">
        <v>89</v>
      </c>
      <c r="C4" s="201" t="s">
        <v>7</v>
      </c>
      <c r="D4" s="201"/>
      <c r="E4" s="201"/>
      <c r="F4" s="201"/>
      <c r="G4" s="201" t="s">
        <v>11</v>
      </c>
      <c r="H4" s="201"/>
      <c r="I4" s="201"/>
      <c r="J4" s="201"/>
      <c r="K4" s="201"/>
      <c r="L4" s="201"/>
    </row>
    <row r="5" spans="1:12" s="4" customFormat="1" ht="13.5" customHeight="1">
      <c r="A5" s="201"/>
      <c r="B5" s="201"/>
      <c r="C5" s="201"/>
      <c r="D5" s="201"/>
      <c r="E5" s="201"/>
      <c r="F5" s="201"/>
      <c r="G5" s="201" t="s">
        <v>8</v>
      </c>
      <c r="H5" s="201" t="s">
        <v>10</v>
      </c>
      <c r="I5" s="201"/>
      <c r="J5" s="201" t="s">
        <v>9</v>
      </c>
      <c r="K5" s="201" t="s">
        <v>10</v>
      </c>
      <c r="L5" s="201"/>
    </row>
    <row r="6" spans="1:12" s="4" customFormat="1" ht="101.25" customHeight="1">
      <c r="A6" s="201"/>
      <c r="B6" s="201"/>
      <c r="C6" s="201"/>
      <c r="D6" s="201"/>
      <c r="E6" s="201"/>
      <c r="F6" s="201"/>
      <c r="G6" s="201"/>
      <c r="H6" s="5" t="s">
        <v>90</v>
      </c>
      <c r="I6" s="98" t="s">
        <v>91</v>
      </c>
      <c r="J6" s="201"/>
      <c r="K6" s="5" t="s">
        <v>90</v>
      </c>
      <c r="L6" s="98" t="s">
        <v>91</v>
      </c>
    </row>
    <row r="7" spans="1:12" s="4" customFormat="1" ht="18.75" customHeight="1">
      <c r="A7" s="5"/>
      <c r="B7" s="99"/>
      <c r="C7" s="100" t="s">
        <v>12</v>
      </c>
      <c r="D7" s="101" t="s">
        <v>23</v>
      </c>
      <c r="E7" s="101" t="s">
        <v>22</v>
      </c>
      <c r="F7" s="100" t="s">
        <v>83</v>
      </c>
      <c r="G7" s="102"/>
      <c r="H7" s="5"/>
      <c r="I7" s="98"/>
      <c r="J7" s="99"/>
      <c r="K7" s="103"/>
      <c r="L7" s="98"/>
    </row>
    <row r="8" spans="1:12" s="105" customFormat="1" ht="16.5" customHeight="1">
      <c r="A8" s="104">
        <v>1</v>
      </c>
      <c r="B8" s="104">
        <v>2</v>
      </c>
      <c r="C8" s="202">
        <v>3</v>
      </c>
      <c r="D8" s="203"/>
      <c r="E8" s="203"/>
      <c r="F8" s="204"/>
      <c r="G8" s="104">
        <v>4</v>
      </c>
      <c r="H8" s="104">
        <v>5</v>
      </c>
      <c r="I8" s="104">
        <v>6</v>
      </c>
      <c r="J8" s="104">
        <v>7</v>
      </c>
      <c r="K8" s="104">
        <v>8</v>
      </c>
      <c r="L8" s="104">
        <v>9</v>
      </c>
    </row>
    <row r="9" spans="1:12" ht="26.25" customHeight="1">
      <c r="A9" s="106">
        <v>600</v>
      </c>
      <c r="B9" s="120" t="s">
        <v>13</v>
      </c>
      <c r="C9" s="107">
        <v>3406379.4</v>
      </c>
      <c r="D9" s="107"/>
      <c r="E9" s="107">
        <f>E10</f>
        <v>5562</v>
      </c>
      <c r="F9" s="108">
        <f aca="true" t="shared" si="0" ref="F9:F15">C9-D9+E9</f>
        <v>3411941.4</v>
      </c>
      <c r="G9" s="108">
        <v>5562</v>
      </c>
      <c r="H9" s="109"/>
      <c r="I9" s="109"/>
      <c r="J9" s="107">
        <v>3406379.4</v>
      </c>
      <c r="K9" s="107"/>
      <c r="L9" s="108"/>
    </row>
    <row r="10" spans="1:12" ht="21" customHeight="1">
      <c r="A10" s="106"/>
      <c r="B10" s="24" t="s">
        <v>126</v>
      </c>
      <c r="C10" s="160">
        <v>0</v>
      </c>
      <c r="D10" s="177"/>
      <c r="E10" s="160">
        <v>5562</v>
      </c>
      <c r="F10" s="161">
        <f t="shared" si="0"/>
        <v>5562</v>
      </c>
      <c r="G10" s="161">
        <v>5562</v>
      </c>
      <c r="H10" s="109"/>
      <c r="I10" s="109"/>
      <c r="J10" s="160"/>
      <c r="K10" s="107"/>
      <c r="L10" s="108"/>
    </row>
    <row r="11" spans="1:12" ht="21" customHeight="1">
      <c r="A11" s="106">
        <v>700</v>
      </c>
      <c r="B11" s="159" t="s">
        <v>134</v>
      </c>
      <c r="C11" s="107">
        <v>1224074</v>
      </c>
      <c r="D11" s="190"/>
      <c r="E11" s="107">
        <f>E12</f>
        <v>17000</v>
      </c>
      <c r="F11" s="108">
        <f t="shared" si="0"/>
        <v>1241074</v>
      </c>
      <c r="G11" s="108">
        <v>125558</v>
      </c>
      <c r="H11" s="109"/>
      <c r="I11" s="109"/>
      <c r="J11" s="107">
        <v>1115516</v>
      </c>
      <c r="K11" s="107"/>
      <c r="L11" s="108"/>
    </row>
    <row r="12" spans="1:12" ht="21" customHeight="1">
      <c r="A12" s="106"/>
      <c r="B12" s="24" t="s">
        <v>139</v>
      </c>
      <c r="C12" s="160">
        <v>17000</v>
      </c>
      <c r="D12" s="177"/>
      <c r="E12" s="160">
        <v>17000</v>
      </c>
      <c r="F12" s="161">
        <f t="shared" si="0"/>
        <v>34000</v>
      </c>
      <c r="G12" s="161">
        <v>17000</v>
      </c>
      <c r="H12" s="109"/>
      <c r="I12" s="109"/>
      <c r="J12" s="160"/>
      <c r="K12" s="107"/>
      <c r="L12" s="108"/>
    </row>
    <row r="13" spans="1:12" ht="21" customHeight="1">
      <c r="A13" s="106">
        <v>750</v>
      </c>
      <c r="B13" s="175" t="s">
        <v>125</v>
      </c>
      <c r="C13" s="107">
        <v>126445</v>
      </c>
      <c r="D13" s="107"/>
      <c r="E13" s="107">
        <f>E14+E15</f>
        <v>14640</v>
      </c>
      <c r="F13" s="108">
        <f t="shared" si="0"/>
        <v>141085</v>
      </c>
      <c r="G13" s="108">
        <v>138445</v>
      </c>
      <c r="H13" s="108">
        <v>79083</v>
      </c>
      <c r="I13" s="109"/>
      <c r="J13" s="160"/>
      <c r="K13" s="107"/>
      <c r="L13" s="108"/>
    </row>
    <row r="14" spans="1:12" ht="42.75" customHeight="1">
      <c r="A14" s="106"/>
      <c r="B14" s="165" t="s">
        <v>140</v>
      </c>
      <c r="C14" s="160">
        <v>30325</v>
      </c>
      <c r="D14" s="107"/>
      <c r="E14" s="160">
        <v>13771</v>
      </c>
      <c r="F14" s="161">
        <f t="shared" si="0"/>
        <v>44096</v>
      </c>
      <c r="G14" s="161">
        <v>13771</v>
      </c>
      <c r="H14" s="109"/>
      <c r="I14" s="109"/>
      <c r="J14" s="160"/>
      <c r="K14" s="107"/>
      <c r="L14" s="108"/>
    </row>
    <row r="15" spans="1:12" ht="21" customHeight="1">
      <c r="A15" s="106"/>
      <c r="B15" s="176" t="s">
        <v>126</v>
      </c>
      <c r="C15" s="160">
        <v>0</v>
      </c>
      <c r="D15" s="107"/>
      <c r="E15" s="160">
        <v>869</v>
      </c>
      <c r="F15" s="161">
        <f t="shared" si="0"/>
        <v>869</v>
      </c>
      <c r="G15" s="161">
        <v>869</v>
      </c>
      <c r="H15" s="109"/>
      <c r="I15" s="109"/>
      <c r="J15" s="160"/>
      <c r="K15" s="107"/>
      <c r="L15" s="108"/>
    </row>
    <row r="16" spans="1:12" ht="76.5" customHeight="1">
      <c r="A16" s="106">
        <v>756</v>
      </c>
      <c r="B16" s="171" t="s">
        <v>120</v>
      </c>
      <c r="C16" s="107">
        <v>13887407</v>
      </c>
      <c r="D16" s="107"/>
      <c r="E16" s="107">
        <f>E17+E18</f>
        <v>12933</v>
      </c>
      <c r="F16" s="108">
        <f aca="true" t="shared" si="1" ref="F16:F23">C16-D16+E16</f>
        <v>13900340</v>
      </c>
      <c r="G16" s="108">
        <v>13900340</v>
      </c>
      <c r="H16" s="109"/>
      <c r="I16" s="109"/>
      <c r="J16" s="160"/>
      <c r="K16" s="107"/>
      <c r="L16" s="108"/>
    </row>
    <row r="17" spans="1:12" ht="29.25" customHeight="1">
      <c r="A17" s="106"/>
      <c r="B17" s="163" t="s">
        <v>127</v>
      </c>
      <c r="C17" s="161">
        <v>320000</v>
      </c>
      <c r="D17" s="108"/>
      <c r="E17" s="161">
        <v>4233</v>
      </c>
      <c r="F17" s="161">
        <f t="shared" si="1"/>
        <v>324233</v>
      </c>
      <c r="G17" s="161">
        <v>4233</v>
      </c>
      <c r="H17" s="191"/>
      <c r="I17" s="191"/>
      <c r="J17" s="161"/>
      <c r="K17" s="108"/>
      <c r="L17" s="108"/>
    </row>
    <row r="18" spans="1:12" ht="42.75" customHeight="1">
      <c r="A18" s="106"/>
      <c r="B18" s="163" t="s">
        <v>121</v>
      </c>
      <c r="C18" s="160">
        <v>65000</v>
      </c>
      <c r="D18" s="107"/>
      <c r="E18" s="160">
        <v>8700</v>
      </c>
      <c r="F18" s="161">
        <f t="shared" si="1"/>
        <v>73700</v>
      </c>
      <c r="G18" s="161">
        <v>8700</v>
      </c>
      <c r="H18" s="109"/>
      <c r="I18" s="109"/>
      <c r="J18" s="160"/>
      <c r="K18" s="107"/>
      <c r="L18" s="108"/>
    </row>
    <row r="19" spans="1:12" ht="21.75" customHeight="1">
      <c r="A19" s="106">
        <v>758</v>
      </c>
      <c r="B19" s="175" t="s">
        <v>128</v>
      </c>
      <c r="C19" s="107">
        <v>8665392</v>
      </c>
      <c r="D19" s="107"/>
      <c r="E19" s="107">
        <f>E20</f>
        <v>16205</v>
      </c>
      <c r="F19" s="107">
        <f t="shared" si="1"/>
        <v>8681597</v>
      </c>
      <c r="G19" s="108">
        <v>8684237</v>
      </c>
      <c r="H19" s="109"/>
      <c r="I19" s="109"/>
      <c r="J19" s="160"/>
      <c r="K19" s="107"/>
      <c r="L19" s="108"/>
    </row>
    <row r="20" spans="1:12" ht="21" customHeight="1">
      <c r="A20" s="106"/>
      <c r="B20" s="173" t="s">
        <v>129</v>
      </c>
      <c r="C20" s="161">
        <v>80000</v>
      </c>
      <c r="D20" s="108"/>
      <c r="E20" s="161">
        <v>16205</v>
      </c>
      <c r="F20" s="161">
        <f t="shared" si="1"/>
        <v>96205</v>
      </c>
      <c r="G20" s="161">
        <v>16205</v>
      </c>
      <c r="H20" s="191"/>
      <c r="I20" s="191"/>
      <c r="J20" s="161"/>
      <c r="K20" s="108"/>
      <c r="L20" s="108"/>
    </row>
    <row r="21" spans="1:12" ht="24" customHeight="1">
      <c r="A21" s="106">
        <v>852</v>
      </c>
      <c r="B21" s="172" t="s">
        <v>122</v>
      </c>
      <c r="C21" s="107">
        <v>3214200</v>
      </c>
      <c r="D21" s="107"/>
      <c r="E21" s="107">
        <f>E22+E23</f>
        <v>20000</v>
      </c>
      <c r="F21" s="108">
        <f t="shared" si="1"/>
        <v>3234200</v>
      </c>
      <c r="G21" s="108">
        <v>3234200</v>
      </c>
      <c r="H21" s="109">
        <v>3199400</v>
      </c>
      <c r="I21" s="109"/>
      <c r="J21" s="160"/>
      <c r="K21" s="107"/>
      <c r="L21" s="108"/>
    </row>
    <row r="22" spans="1:12" ht="39.75" customHeight="1">
      <c r="A22" s="106"/>
      <c r="B22" s="174" t="s">
        <v>123</v>
      </c>
      <c r="C22" s="160">
        <v>0</v>
      </c>
      <c r="D22" s="107"/>
      <c r="E22" s="160">
        <v>2000</v>
      </c>
      <c r="F22" s="161">
        <f t="shared" si="1"/>
        <v>2000</v>
      </c>
      <c r="G22" s="161">
        <v>2000</v>
      </c>
      <c r="H22" s="109"/>
      <c r="I22" s="109"/>
      <c r="J22" s="160"/>
      <c r="K22" s="107"/>
      <c r="L22" s="108"/>
    </row>
    <row r="23" spans="1:12" ht="54" customHeight="1">
      <c r="A23" s="106"/>
      <c r="B23" s="174" t="s">
        <v>124</v>
      </c>
      <c r="C23" s="160">
        <v>0</v>
      </c>
      <c r="D23" s="107"/>
      <c r="E23" s="160">
        <v>18000</v>
      </c>
      <c r="F23" s="161">
        <f t="shared" si="1"/>
        <v>18000</v>
      </c>
      <c r="G23" s="161">
        <v>18000</v>
      </c>
      <c r="H23" s="109"/>
      <c r="I23" s="109"/>
      <c r="J23" s="160"/>
      <c r="K23" s="107"/>
      <c r="L23" s="108"/>
    </row>
    <row r="24" spans="1:12" ht="23.25" customHeight="1">
      <c r="A24" s="110"/>
      <c r="B24" s="111" t="s">
        <v>92</v>
      </c>
      <c r="C24" s="112">
        <v>31870986.4</v>
      </c>
      <c r="D24" s="113">
        <f>D9</f>
        <v>0</v>
      </c>
      <c r="E24" s="113">
        <f>E9+E11+E13+E16+E19+E21</f>
        <v>86340</v>
      </c>
      <c r="F24" s="113">
        <f>C24-D24+E24</f>
        <v>31957326.4</v>
      </c>
      <c r="G24" s="114">
        <f>F24-J24</f>
        <v>27185431</v>
      </c>
      <c r="H24" s="114">
        <v>3448438</v>
      </c>
      <c r="I24" s="114">
        <v>51863.6</v>
      </c>
      <c r="J24" s="113">
        <v>4771895.4</v>
      </c>
      <c r="K24" s="145"/>
      <c r="L24" s="113">
        <v>3406379.4</v>
      </c>
    </row>
    <row r="25" spans="1:12" ht="23.25" customHeight="1">
      <c r="A25" s="115"/>
      <c r="B25" s="116"/>
      <c r="C25" s="117"/>
      <c r="D25" s="118"/>
      <c r="E25" s="118"/>
      <c r="F25" s="118"/>
      <c r="G25" s="119"/>
      <c r="H25" s="119"/>
      <c r="I25" s="119"/>
      <c r="J25" s="118"/>
      <c r="K25" s="118"/>
      <c r="L25" s="118"/>
    </row>
    <row r="26" spans="2:6" ht="12.75">
      <c r="B26" s="1" t="s">
        <v>86</v>
      </c>
      <c r="C26" s="1"/>
      <c r="D26" s="1"/>
      <c r="E26" s="1"/>
      <c r="F26" s="1"/>
    </row>
    <row r="27" spans="1:12" s="153" customFormat="1" ht="133.5" customHeight="1">
      <c r="A27" s="205" t="s">
        <v>2</v>
      </c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154"/>
    </row>
    <row r="28" spans="2:12" ht="12.75">
      <c r="B28" s="1"/>
      <c r="C28" s="1"/>
      <c r="D28" s="1"/>
      <c r="E28" s="1"/>
      <c r="F28" s="1"/>
      <c r="I28" s="200" t="s">
        <v>24</v>
      </c>
      <c r="J28" s="200"/>
      <c r="K28" s="200"/>
      <c r="L28" s="200"/>
    </row>
    <row r="29" spans="2:6" ht="12.75">
      <c r="B29" s="1"/>
      <c r="C29" s="1"/>
      <c r="D29" s="1"/>
      <c r="E29" s="1"/>
      <c r="F29" s="1"/>
    </row>
    <row r="30" spans="2:12" ht="12.75">
      <c r="B30" s="1"/>
      <c r="C30" s="1"/>
      <c r="D30" s="1"/>
      <c r="E30" s="1"/>
      <c r="F30" s="1"/>
      <c r="I30" s="200" t="s">
        <v>14</v>
      </c>
      <c r="J30" s="200"/>
      <c r="K30" s="200"/>
      <c r="L30" s="200"/>
    </row>
    <row r="31" spans="2:6" ht="12.75">
      <c r="B31" s="1"/>
      <c r="C31" s="1"/>
      <c r="D31" s="1"/>
      <c r="E31" s="1"/>
      <c r="F31" s="1"/>
    </row>
    <row r="32" spans="2:6" ht="12.75">
      <c r="B32" s="1"/>
      <c r="C32" s="1"/>
      <c r="D32" s="1"/>
      <c r="E32" s="1"/>
      <c r="F32" s="1"/>
    </row>
    <row r="33" spans="2:6" ht="12.75">
      <c r="B33" s="1"/>
      <c r="C33" s="1"/>
      <c r="D33" s="1"/>
      <c r="E33" s="1"/>
      <c r="F33" s="1"/>
    </row>
    <row r="34" spans="2:6" ht="12.75">
      <c r="B34" s="1"/>
      <c r="C34" s="1"/>
      <c r="D34" s="1"/>
      <c r="E34" s="1"/>
      <c r="F34" s="1"/>
    </row>
    <row r="35" spans="2:6" ht="12.75">
      <c r="B35" s="1"/>
      <c r="C35" s="1"/>
      <c r="D35" s="1"/>
      <c r="E35" s="1"/>
      <c r="F35" s="1"/>
    </row>
    <row r="36" spans="2:6" ht="12.75">
      <c r="B36" s="1"/>
      <c r="C36" s="1"/>
      <c r="D36" s="1"/>
      <c r="E36" s="1"/>
      <c r="F36" s="1"/>
    </row>
    <row r="37" spans="2:6" ht="12.75">
      <c r="B37" s="1"/>
      <c r="C37" s="1"/>
      <c r="D37" s="1"/>
      <c r="E37" s="1"/>
      <c r="F37" s="1"/>
    </row>
    <row r="38" spans="2:6" ht="12.75">
      <c r="B38" s="1"/>
      <c r="C38" s="1"/>
      <c r="D38" s="1"/>
      <c r="E38" s="1"/>
      <c r="F38" s="1"/>
    </row>
    <row r="39" spans="2:6" ht="12.75">
      <c r="B39" s="1"/>
      <c r="C39" s="1"/>
      <c r="D39" s="1"/>
      <c r="E39" s="1"/>
      <c r="F39" s="1"/>
    </row>
    <row r="40" spans="2:6" ht="12.75">
      <c r="B40" s="1"/>
      <c r="C40" s="1"/>
      <c r="D40" s="1"/>
      <c r="E40" s="1"/>
      <c r="F40" s="1"/>
    </row>
    <row r="41" spans="2:6" ht="12.75">
      <c r="B41" s="1"/>
      <c r="C41" s="1"/>
      <c r="D41" s="1"/>
      <c r="E41" s="1"/>
      <c r="F41" s="1"/>
    </row>
    <row r="42" spans="2:6" ht="12.75">
      <c r="B42" s="1"/>
      <c r="C42" s="1"/>
      <c r="D42" s="1"/>
      <c r="E42" s="1"/>
      <c r="F42" s="1"/>
    </row>
    <row r="43" spans="2:6" ht="12.75">
      <c r="B43" s="1"/>
      <c r="C43" s="1"/>
      <c r="D43" s="1"/>
      <c r="E43" s="1"/>
      <c r="F43" s="1"/>
    </row>
    <row r="44" spans="2:6" ht="12.75">
      <c r="B44" s="1"/>
      <c r="C44" s="1"/>
      <c r="D44" s="1"/>
      <c r="E44" s="1"/>
      <c r="F44" s="1"/>
    </row>
    <row r="45" spans="2:6" ht="12.75">
      <c r="B45" s="1"/>
      <c r="C45" s="1"/>
      <c r="D45" s="1"/>
      <c r="E45" s="1"/>
      <c r="F45" s="1"/>
    </row>
    <row r="46" spans="2:6" ht="12.75">
      <c r="B46" s="1"/>
      <c r="C46" s="1"/>
      <c r="D46" s="1"/>
      <c r="E46" s="1"/>
      <c r="F46" s="1"/>
    </row>
    <row r="47" spans="2:6" ht="12.75">
      <c r="B47" s="1"/>
      <c r="C47" s="1"/>
      <c r="D47" s="1"/>
      <c r="E47" s="1"/>
      <c r="F47" s="1"/>
    </row>
    <row r="48" spans="2:6" ht="12.75">
      <c r="B48" s="1"/>
      <c r="C48" s="1"/>
      <c r="D48" s="1"/>
      <c r="E48" s="1"/>
      <c r="F48" s="1"/>
    </row>
    <row r="49" spans="2:6" ht="12.75">
      <c r="B49" s="1"/>
      <c r="C49" s="1"/>
      <c r="D49" s="1"/>
      <c r="E49" s="1"/>
      <c r="F49" s="1"/>
    </row>
    <row r="50" spans="2:6" ht="12.75">
      <c r="B50" s="1"/>
      <c r="C50" s="1"/>
      <c r="D50" s="1"/>
      <c r="E50" s="1"/>
      <c r="F50" s="1"/>
    </row>
    <row r="51" spans="2:6" ht="12.75">
      <c r="B51" s="1"/>
      <c r="C51" s="1"/>
      <c r="D51" s="1"/>
      <c r="E51" s="1"/>
      <c r="F51" s="1"/>
    </row>
    <row r="52" spans="2:6" ht="12.75">
      <c r="B52" s="1"/>
      <c r="C52" s="1"/>
      <c r="D52" s="1"/>
      <c r="E52" s="1"/>
      <c r="F52" s="1"/>
    </row>
    <row r="53" spans="2:6" ht="12.75">
      <c r="B53" s="1"/>
      <c r="C53" s="1"/>
      <c r="D53" s="1"/>
      <c r="E53" s="1"/>
      <c r="F53" s="1"/>
    </row>
    <row r="54" spans="2:6" ht="12.75">
      <c r="B54" s="1"/>
      <c r="C54" s="1"/>
      <c r="D54" s="1"/>
      <c r="E54" s="1"/>
      <c r="F54" s="1"/>
    </row>
  </sheetData>
  <mergeCells count="15">
    <mergeCell ref="F1:L1"/>
    <mergeCell ref="G2:L2"/>
    <mergeCell ref="B3:D3"/>
    <mergeCell ref="A4:A6"/>
    <mergeCell ref="B4:B6"/>
    <mergeCell ref="C4:F6"/>
    <mergeCell ref="G4:L4"/>
    <mergeCell ref="G5:G6"/>
    <mergeCell ref="H5:I5"/>
    <mergeCell ref="J5:J6"/>
    <mergeCell ref="I30:L30"/>
    <mergeCell ref="K5:L5"/>
    <mergeCell ref="C8:F8"/>
    <mergeCell ref="I28:L28"/>
    <mergeCell ref="A27:K27"/>
  </mergeCells>
  <printOptions/>
  <pageMargins left="0.5" right="0.23" top="0.54" bottom="0.28" header="0.34" footer="0.19"/>
  <pageSetup horizontalDpi="600" verticalDpi="600" orientation="landscape" paperSize="9" scale="9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D1" sqref="D1:I1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38.57421875" style="0" customWidth="1"/>
    <col min="4" max="4" width="15.00390625" style="0" customWidth="1"/>
    <col min="5" max="5" width="13.00390625" style="0" customWidth="1"/>
    <col min="6" max="6" width="16.28125" style="0" customWidth="1"/>
    <col min="7" max="7" width="13.8515625" style="0" customWidth="1"/>
    <col min="8" max="8" width="14.421875" style="0" customWidth="1"/>
    <col min="9" max="9" width="14.57421875" style="0" customWidth="1"/>
  </cols>
  <sheetData>
    <row r="1" spans="4:9" ht="18" customHeight="1">
      <c r="D1" s="206" t="s">
        <v>145</v>
      </c>
      <c r="E1" s="206"/>
      <c r="F1" s="206"/>
      <c r="G1" s="206"/>
      <c r="H1" s="206"/>
      <c r="I1" s="206"/>
    </row>
    <row r="2" spans="4:9" ht="17.25" customHeight="1">
      <c r="D2" s="215" t="s">
        <v>141</v>
      </c>
      <c r="E2" s="215"/>
      <c r="F2" s="215"/>
      <c r="G2" s="215"/>
      <c r="H2" s="215"/>
      <c r="I2" s="215"/>
    </row>
    <row r="3" spans="3:7" ht="20.25" customHeight="1">
      <c r="C3" s="2" t="s">
        <v>15</v>
      </c>
      <c r="D3" s="2"/>
      <c r="E3" s="2"/>
      <c r="F3" s="2"/>
      <c r="G3" s="2"/>
    </row>
    <row r="4" spans="1:3" ht="22.5" customHeight="1">
      <c r="A4" s="216" t="s">
        <v>16</v>
      </c>
      <c r="B4" s="216"/>
      <c r="C4" s="216"/>
    </row>
    <row r="5" ht="16.5" customHeight="1"/>
    <row r="6" spans="1:9" s="4" customFormat="1" ht="18.75" customHeight="1">
      <c r="A6" s="9"/>
      <c r="B6" s="9"/>
      <c r="C6" s="9"/>
      <c r="D6" s="209" t="s">
        <v>17</v>
      </c>
      <c r="E6" s="210"/>
      <c r="F6" s="210"/>
      <c r="G6" s="210"/>
      <c r="H6" s="210"/>
      <c r="I6" s="211"/>
    </row>
    <row r="7" spans="1:9" s="4" customFormat="1" ht="16.5" customHeight="1">
      <c r="A7" s="180" t="s">
        <v>6</v>
      </c>
      <c r="B7" s="180" t="s">
        <v>18</v>
      </c>
      <c r="C7" s="180" t="s">
        <v>19</v>
      </c>
      <c r="D7" s="209" t="s">
        <v>7</v>
      </c>
      <c r="E7" s="210"/>
      <c r="F7" s="210"/>
      <c r="G7" s="211"/>
      <c r="H7" s="184" t="s">
        <v>11</v>
      </c>
      <c r="I7" s="185"/>
    </row>
    <row r="8" spans="1:9" s="4" customFormat="1" ht="28.5" customHeight="1">
      <c r="A8" s="180"/>
      <c r="B8" s="180"/>
      <c r="C8" s="180"/>
      <c r="D8" s="212"/>
      <c r="E8" s="213"/>
      <c r="F8" s="213"/>
      <c r="G8" s="214"/>
      <c r="H8" s="9" t="s">
        <v>8</v>
      </c>
      <c r="I8" s="10" t="s">
        <v>9</v>
      </c>
    </row>
    <row r="9" spans="1:9" s="4" customFormat="1" ht="18.75" customHeight="1">
      <c r="A9" s="5"/>
      <c r="B9" s="5"/>
      <c r="C9" s="5"/>
      <c r="D9" s="11" t="s">
        <v>12</v>
      </c>
      <c r="E9" s="11" t="s">
        <v>23</v>
      </c>
      <c r="F9" s="11" t="s">
        <v>22</v>
      </c>
      <c r="G9" s="11" t="s">
        <v>20</v>
      </c>
      <c r="H9" s="5"/>
      <c r="I9" s="12"/>
    </row>
    <row r="10" spans="1:9" s="7" customFormat="1" ht="17.25" customHeight="1">
      <c r="A10" s="6">
        <v>1</v>
      </c>
      <c r="B10" s="6">
        <v>2</v>
      </c>
      <c r="C10" s="6">
        <v>3</v>
      </c>
      <c r="D10" s="186">
        <v>4</v>
      </c>
      <c r="E10" s="181"/>
      <c r="F10" s="181"/>
      <c r="G10" s="182"/>
      <c r="H10" s="6">
        <v>5</v>
      </c>
      <c r="I10" s="6">
        <v>6</v>
      </c>
    </row>
    <row r="11" spans="1:9" s="7" customFormat="1" ht="18.75" customHeight="1">
      <c r="A11" s="75" t="s">
        <v>25</v>
      </c>
      <c r="B11" s="76"/>
      <c r="C11" s="159" t="s">
        <v>118</v>
      </c>
      <c r="D11" s="13">
        <v>1304663</v>
      </c>
      <c r="E11" s="13">
        <f>E12</f>
        <v>3000</v>
      </c>
      <c r="F11" s="13">
        <f>F12</f>
        <v>3000</v>
      </c>
      <c r="G11" s="13">
        <f>D11-E11+F11</f>
        <v>1304663</v>
      </c>
      <c r="H11" s="13">
        <v>34663</v>
      </c>
      <c r="I11" s="13">
        <v>1270000</v>
      </c>
    </row>
    <row r="12" spans="1:9" s="7" customFormat="1" ht="27" customHeight="1">
      <c r="A12" s="80"/>
      <c r="B12" s="81" t="s">
        <v>26</v>
      </c>
      <c r="C12" s="163" t="s">
        <v>119</v>
      </c>
      <c r="D12" s="188">
        <v>1270000</v>
      </c>
      <c r="E12" s="14">
        <v>3000</v>
      </c>
      <c r="F12" s="14">
        <v>3000</v>
      </c>
      <c r="G12" s="188">
        <f>D12-E12+F12</f>
        <v>1270000</v>
      </c>
      <c r="H12" s="6"/>
      <c r="I12" s="164" t="s">
        <v>131</v>
      </c>
    </row>
    <row r="13" spans="1:9" s="7" customFormat="1" ht="24" customHeight="1">
      <c r="A13" s="75" t="s">
        <v>44</v>
      </c>
      <c r="B13" s="22"/>
      <c r="C13" s="120" t="s">
        <v>135</v>
      </c>
      <c r="D13" s="13">
        <v>324897</v>
      </c>
      <c r="E13" s="13">
        <f>E14</f>
        <v>0</v>
      </c>
      <c r="F13" s="13">
        <f>F14</f>
        <v>43000</v>
      </c>
      <c r="G13" s="13">
        <f aca="true" t="shared" si="0" ref="G13:G21">D13-E13+F13</f>
        <v>367897</v>
      </c>
      <c r="H13" s="13">
        <v>359897</v>
      </c>
      <c r="I13" s="13">
        <v>8000</v>
      </c>
    </row>
    <row r="14" spans="1:9" s="7" customFormat="1" ht="20.25" customHeight="1">
      <c r="A14" s="6"/>
      <c r="B14" s="162" t="s">
        <v>45</v>
      </c>
      <c r="C14" s="187" t="s">
        <v>136</v>
      </c>
      <c r="D14" s="188">
        <v>324897</v>
      </c>
      <c r="E14" s="14">
        <v>0</v>
      </c>
      <c r="F14" s="14">
        <v>43000</v>
      </c>
      <c r="G14" s="14">
        <f t="shared" si="0"/>
        <v>367897</v>
      </c>
      <c r="H14" s="14">
        <v>43000</v>
      </c>
      <c r="I14" s="164"/>
    </row>
    <row r="15" spans="1:9" s="7" customFormat="1" ht="20.25" customHeight="1">
      <c r="A15" s="21">
        <v>750</v>
      </c>
      <c r="B15" s="22"/>
      <c r="C15" s="175" t="s">
        <v>125</v>
      </c>
      <c r="D15" s="13">
        <v>4313863</v>
      </c>
      <c r="E15" s="13">
        <f>E16</f>
        <v>0</v>
      </c>
      <c r="F15" s="13">
        <f>F16</f>
        <v>14640</v>
      </c>
      <c r="G15" s="13">
        <f t="shared" si="0"/>
        <v>4328503</v>
      </c>
      <c r="H15" s="13">
        <v>4292643</v>
      </c>
      <c r="I15" s="13">
        <v>33220</v>
      </c>
    </row>
    <row r="16" spans="1:9" s="7" customFormat="1" ht="22.5" customHeight="1">
      <c r="A16" s="6"/>
      <c r="B16" s="23">
        <v>75023</v>
      </c>
      <c r="C16" s="24" t="s">
        <v>132</v>
      </c>
      <c r="D16" s="14">
        <v>4030931</v>
      </c>
      <c r="E16" s="14"/>
      <c r="F16" s="14">
        <v>14640</v>
      </c>
      <c r="G16" s="14">
        <f t="shared" si="0"/>
        <v>4045571</v>
      </c>
      <c r="H16" s="14"/>
      <c r="I16" s="155">
        <v>14640</v>
      </c>
    </row>
    <row r="17" spans="1:9" s="7" customFormat="1" ht="22.5" customHeight="1">
      <c r="A17" s="21">
        <v>851</v>
      </c>
      <c r="B17" s="23"/>
      <c r="C17" s="15" t="s">
        <v>137</v>
      </c>
      <c r="D17" s="13">
        <v>88263</v>
      </c>
      <c r="E17" s="13"/>
      <c r="F17" s="13">
        <f>F18</f>
        <v>8700</v>
      </c>
      <c r="G17" s="13">
        <f t="shared" si="0"/>
        <v>96963</v>
      </c>
      <c r="H17" s="13">
        <v>96963</v>
      </c>
      <c r="I17" s="13"/>
    </row>
    <row r="18" spans="1:9" s="7" customFormat="1" ht="22.5" customHeight="1">
      <c r="A18" s="189"/>
      <c r="B18" s="23">
        <v>85154</v>
      </c>
      <c r="C18" s="24" t="s">
        <v>138</v>
      </c>
      <c r="D18" s="14">
        <v>69663</v>
      </c>
      <c r="E18" s="14"/>
      <c r="F18" s="14">
        <v>8700</v>
      </c>
      <c r="G18" s="14">
        <f t="shared" si="0"/>
        <v>78363</v>
      </c>
      <c r="H18" s="14">
        <v>8700</v>
      </c>
      <c r="I18" s="155"/>
    </row>
    <row r="19" spans="1:9" s="7" customFormat="1" ht="21" customHeight="1">
      <c r="A19" s="121">
        <v>852</v>
      </c>
      <c r="B19" s="23"/>
      <c r="C19" s="147" t="s">
        <v>122</v>
      </c>
      <c r="D19" s="13">
        <v>4672842</v>
      </c>
      <c r="E19" s="13">
        <f>E20</f>
        <v>0</v>
      </c>
      <c r="F19" s="13">
        <f>F20</f>
        <v>20000</v>
      </c>
      <c r="G19" s="13">
        <f t="shared" si="0"/>
        <v>4692842</v>
      </c>
      <c r="H19" s="13">
        <v>4692842</v>
      </c>
      <c r="I19" s="13">
        <v>0</v>
      </c>
    </row>
    <row r="20" spans="1:9" s="7" customFormat="1" ht="57" customHeight="1">
      <c r="A20" s="91"/>
      <c r="B20" s="122">
        <v>85212</v>
      </c>
      <c r="C20" s="165" t="s">
        <v>0</v>
      </c>
      <c r="D20" s="14">
        <v>2656000</v>
      </c>
      <c r="E20" s="14"/>
      <c r="F20" s="14">
        <v>20000</v>
      </c>
      <c r="G20" s="14">
        <f t="shared" si="0"/>
        <v>2676000</v>
      </c>
      <c r="H20" s="14">
        <v>20000</v>
      </c>
      <c r="I20" s="14"/>
    </row>
    <row r="21" spans="1:9" ht="22.5" customHeight="1">
      <c r="A21" s="183" t="s">
        <v>21</v>
      </c>
      <c r="B21" s="178"/>
      <c r="C21" s="179"/>
      <c r="D21" s="16">
        <v>37667983.4</v>
      </c>
      <c r="E21" s="16">
        <f>E11+E13+E15+E17+E19</f>
        <v>3000</v>
      </c>
      <c r="F21" s="16">
        <f>F11+F13+F15+F17+F19</f>
        <v>89340</v>
      </c>
      <c r="G21" s="16">
        <f t="shared" si="0"/>
        <v>37754323.4</v>
      </c>
      <c r="H21" s="16">
        <f>G21-I21</f>
        <v>30207401</v>
      </c>
      <c r="I21" s="16">
        <v>7546922.4</v>
      </c>
    </row>
    <row r="22" spans="1:7" ht="20.25" customHeight="1">
      <c r="A22" s="8"/>
      <c r="C22" s="1"/>
      <c r="D22" s="1"/>
      <c r="E22" s="1"/>
      <c r="F22" s="1"/>
      <c r="G22" s="1"/>
    </row>
    <row r="23" spans="1:9" ht="12.75">
      <c r="A23" s="8"/>
      <c r="C23" s="1"/>
      <c r="D23" s="1"/>
      <c r="E23" s="1"/>
      <c r="F23" s="1"/>
      <c r="G23" s="208" t="s">
        <v>24</v>
      </c>
      <c r="H23" s="208"/>
      <c r="I23" s="208"/>
    </row>
    <row r="24" spans="1:7" ht="12.75">
      <c r="A24" s="8"/>
      <c r="C24" s="1"/>
      <c r="D24" s="1"/>
      <c r="E24" s="1"/>
      <c r="F24" s="1"/>
      <c r="G24" s="1"/>
    </row>
    <row r="25" spans="1:9" ht="12.75">
      <c r="A25" s="8"/>
      <c r="C25" s="1"/>
      <c r="D25" s="1"/>
      <c r="E25" s="1"/>
      <c r="F25" s="1"/>
      <c r="G25" s="208" t="s">
        <v>14</v>
      </c>
      <c r="H25" s="208"/>
      <c r="I25" s="208"/>
    </row>
    <row r="26" spans="1:7" ht="12.75">
      <c r="A26" s="8"/>
      <c r="C26" s="1"/>
      <c r="D26" s="1"/>
      <c r="E26" s="1"/>
      <c r="F26" s="1"/>
      <c r="G26" s="1"/>
    </row>
    <row r="27" spans="3:7" ht="12.75">
      <c r="C27" s="1"/>
      <c r="D27" s="1"/>
      <c r="E27" s="1"/>
      <c r="F27" s="1"/>
      <c r="G27" s="1"/>
    </row>
    <row r="28" spans="3:7" ht="12.75">
      <c r="C28" s="1"/>
      <c r="D28" s="1"/>
      <c r="E28" s="1"/>
      <c r="F28" s="1"/>
      <c r="G28" s="1"/>
    </row>
    <row r="29" spans="3:7" ht="12.75">
      <c r="C29" s="1"/>
      <c r="D29" s="1"/>
      <c r="E29" s="1"/>
      <c r="F29" s="1"/>
      <c r="G29" s="1"/>
    </row>
    <row r="30" spans="3:7" ht="12.75">
      <c r="C30" s="1"/>
      <c r="D30" s="1"/>
      <c r="E30" s="1"/>
      <c r="F30" s="1"/>
      <c r="G30" s="1"/>
    </row>
    <row r="31" spans="3:7" ht="12.75">
      <c r="C31" s="1"/>
      <c r="D31" s="1"/>
      <c r="E31" s="1"/>
      <c r="F31" s="1"/>
      <c r="G31" s="1"/>
    </row>
    <row r="32" spans="3:7" ht="12.75">
      <c r="C32" s="1"/>
      <c r="D32" s="1"/>
      <c r="E32" s="1"/>
      <c r="F32" s="1"/>
      <c r="G32" s="1"/>
    </row>
    <row r="33" spans="3:7" ht="12.75">
      <c r="C33" s="1"/>
      <c r="D33" s="1"/>
      <c r="E33" s="1"/>
      <c r="F33" s="1"/>
      <c r="G33" s="1"/>
    </row>
  </sheetData>
  <mergeCells count="13">
    <mergeCell ref="D1:I1"/>
    <mergeCell ref="D2:I2"/>
    <mergeCell ref="A4:C4"/>
    <mergeCell ref="D6:I6"/>
    <mergeCell ref="G25:I25"/>
    <mergeCell ref="H7:I7"/>
    <mergeCell ref="D10:G10"/>
    <mergeCell ref="A21:C21"/>
    <mergeCell ref="G23:I23"/>
    <mergeCell ref="A7:A8"/>
    <mergeCell ref="B7:B8"/>
    <mergeCell ref="C7:C8"/>
    <mergeCell ref="D7:G8"/>
  </mergeCells>
  <printOptions/>
  <pageMargins left="0.72" right="0.34" top="0.3" bottom="0.36" header="0.26" footer="0.28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selection activeCell="J1" sqref="J1:O1"/>
    </sheetView>
  </sheetViews>
  <sheetFormatPr defaultColWidth="9.140625" defaultRowHeight="12.75"/>
  <cols>
    <col min="1" max="1" width="5.57421875" style="1" customWidth="1"/>
    <col min="2" max="2" width="6.7109375" style="1" customWidth="1"/>
    <col min="3" max="3" width="21.28125" style="1" customWidth="1"/>
    <col min="4" max="4" width="12.28125" style="1" customWidth="1"/>
    <col min="5" max="5" width="9.57421875" style="1" customWidth="1"/>
    <col min="6" max="6" width="11.8515625" style="1" customWidth="1"/>
    <col min="7" max="7" width="12.421875" style="1" customWidth="1"/>
    <col min="8" max="8" width="12.7109375" style="1" customWidth="1"/>
    <col min="9" max="10" width="12.28125" style="1" customWidth="1"/>
    <col min="11" max="11" width="10.7109375" style="1" customWidth="1"/>
    <col min="12" max="12" width="11.8515625" style="0" customWidth="1"/>
    <col min="14" max="14" width="8.421875" style="0" customWidth="1"/>
    <col min="15" max="15" width="9.8515625" style="0" customWidth="1"/>
  </cols>
  <sheetData>
    <row r="1" spans="1:15" ht="12" customHeight="1">
      <c r="A1" s="65"/>
      <c r="B1" s="66"/>
      <c r="C1" s="66"/>
      <c r="D1" s="66"/>
      <c r="E1" s="66"/>
      <c r="F1" s="66"/>
      <c r="G1" s="66"/>
      <c r="H1" s="66"/>
      <c r="I1" s="66"/>
      <c r="J1" s="206" t="s">
        <v>146</v>
      </c>
      <c r="K1" s="206"/>
      <c r="L1" s="206"/>
      <c r="M1" s="206"/>
      <c r="N1" s="206"/>
      <c r="O1" s="206"/>
    </row>
    <row r="2" spans="1:15" ht="12" customHeight="1">
      <c r="A2" s="65"/>
      <c r="B2" s="66"/>
      <c r="C2" s="66"/>
      <c r="D2" s="66"/>
      <c r="E2" s="66"/>
      <c r="F2" s="66"/>
      <c r="G2" s="66"/>
      <c r="H2" s="215" t="s">
        <v>142</v>
      </c>
      <c r="I2" s="215"/>
      <c r="J2" s="215"/>
      <c r="K2" s="215"/>
      <c r="L2" s="215"/>
      <c r="M2" s="215"/>
      <c r="N2" s="215"/>
      <c r="O2" s="215"/>
    </row>
    <row r="3" spans="1:9" ht="18.75" customHeight="1">
      <c r="A3" s="62"/>
      <c r="B3" s="62"/>
      <c r="C3" s="62"/>
      <c r="D3" s="62"/>
      <c r="E3" s="62"/>
      <c r="F3" s="62"/>
      <c r="G3" s="62"/>
      <c r="H3" s="62"/>
      <c r="I3" s="62"/>
    </row>
    <row r="4" spans="1:15" ht="18.75" customHeight="1">
      <c r="A4" s="224" t="s">
        <v>76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</row>
    <row r="5" spans="1:15" ht="9" customHeight="1">
      <c r="A5" s="225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</row>
    <row r="6" spans="1:15" s="68" customFormat="1" ht="20.25" customHeight="1">
      <c r="A6" s="226" t="s">
        <v>6</v>
      </c>
      <c r="B6" s="226" t="s">
        <v>18</v>
      </c>
      <c r="C6" s="226" t="s">
        <v>19</v>
      </c>
      <c r="D6" s="223" t="s">
        <v>7</v>
      </c>
      <c r="E6" s="223"/>
      <c r="F6" s="223"/>
      <c r="G6" s="223"/>
      <c r="H6" s="223" t="s">
        <v>77</v>
      </c>
      <c r="I6" s="223" t="s">
        <v>10</v>
      </c>
      <c r="J6" s="223"/>
      <c r="K6" s="223" t="s">
        <v>78</v>
      </c>
      <c r="L6" s="222" t="s">
        <v>79</v>
      </c>
      <c r="M6" s="223" t="s">
        <v>80</v>
      </c>
      <c r="N6" s="223" t="s">
        <v>81</v>
      </c>
      <c r="O6" s="223" t="s">
        <v>82</v>
      </c>
    </row>
    <row r="7" spans="1:15" s="68" customFormat="1" ht="86.25" customHeight="1">
      <c r="A7" s="226"/>
      <c r="B7" s="226"/>
      <c r="C7" s="226"/>
      <c r="D7" s="69" t="s">
        <v>12</v>
      </c>
      <c r="E7" s="69" t="s">
        <v>23</v>
      </c>
      <c r="F7" s="69" t="s">
        <v>22</v>
      </c>
      <c r="G7" s="69" t="s">
        <v>83</v>
      </c>
      <c r="H7" s="223"/>
      <c r="I7" s="70" t="s">
        <v>84</v>
      </c>
      <c r="J7" s="86" t="s">
        <v>85</v>
      </c>
      <c r="K7" s="223"/>
      <c r="L7" s="222"/>
      <c r="M7" s="223"/>
      <c r="N7" s="223"/>
      <c r="O7" s="223"/>
    </row>
    <row r="8" spans="1:15" s="88" customFormat="1" ht="12" customHeight="1">
      <c r="A8" s="87">
        <v>1</v>
      </c>
      <c r="B8" s="87">
        <v>2</v>
      </c>
      <c r="C8" s="87">
        <v>3</v>
      </c>
      <c r="D8" s="217">
        <v>4</v>
      </c>
      <c r="E8" s="218"/>
      <c r="F8" s="218"/>
      <c r="G8" s="219"/>
      <c r="H8" s="87">
        <v>5</v>
      </c>
      <c r="I8" s="87">
        <v>6</v>
      </c>
      <c r="J8" s="87">
        <v>7</v>
      </c>
      <c r="K8" s="87">
        <v>8</v>
      </c>
      <c r="L8" s="87">
        <v>9</v>
      </c>
      <c r="M8" s="87">
        <v>10</v>
      </c>
      <c r="N8" s="87">
        <v>11</v>
      </c>
      <c r="O8" s="87">
        <v>12</v>
      </c>
    </row>
    <row r="9" spans="1:15" s="85" customFormat="1" ht="56.25" customHeight="1">
      <c r="A9" s="193" t="s">
        <v>44</v>
      </c>
      <c r="B9" s="22"/>
      <c r="C9" s="120" t="s">
        <v>135</v>
      </c>
      <c r="D9" s="13">
        <v>316897</v>
      </c>
      <c r="E9" s="123">
        <v>0</v>
      </c>
      <c r="F9" s="123">
        <f>F10</f>
        <v>43000</v>
      </c>
      <c r="G9" s="123">
        <f aca="true" t="shared" si="0" ref="G9:G15">D9-E9+F9</f>
        <v>359897</v>
      </c>
      <c r="H9" s="123">
        <v>359897</v>
      </c>
      <c r="I9" s="123">
        <v>4000</v>
      </c>
      <c r="J9" s="123">
        <v>355897</v>
      </c>
      <c r="K9" s="89">
        <v>0</v>
      </c>
      <c r="L9" s="89"/>
      <c r="M9" s="89"/>
      <c r="N9" s="89"/>
      <c r="O9" s="89"/>
    </row>
    <row r="10" spans="1:15" s="85" customFormat="1" ht="21.75" customHeight="1">
      <c r="A10" s="6"/>
      <c r="B10" s="187" t="s">
        <v>45</v>
      </c>
      <c r="C10" s="187" t="s">
        <v>136</v>
      </c>
      <c r="D10" s="188">
        <v>316897</v>
      </c>
      <c r="E10" s="123"/>
      <c r="F10" s="192">
        <v>43000</v>
      </c>
      <c r="G10" s="123">
        <f t="shared" si="0"/>
        <v>359897</v>
      </c>
      <c r="H10" s="192">
        <v>43000</v>
      </c>
      <c r="I10" s="123"/>
      <c r="J10" s="192">
        <v>43000</v>
      </c>
      <c r="K10" s="89"/>
      <c r="L10" s="89"/>
      <c r="M10" s="89"/>
      <c r="N10" s="89"/>
      <c r="O10" s="89"/>
    </row>
    <row r="11" spans="1:15" s="85" customFormat="1" ht="24.75" customHeight="1">
      <c r="A11" s="21">
        <v>851</v>
      </c>
      <c r="B11" s="23"/>
      <c r="C11" s="15" t="s">
        <v>137</v>
      </c>
      <c r="D11" s="123">
        <v>88263</v>
      </c>
      <c r="E11" s="123"/>
      <c r="F11" s="123">
        <f>F12</f>
        <v>8700</v>
      </c>
      <c r="G11" s="123">
        <f t="shared" si="0"/>
        <v>96963</v>
      </c>
      <c r="H11" s="123">
        <v>66963</v>
      </c>
      <c r="I11" s="123">
        <v>34500</v>
      </c>
      <c r="J11" s="123">
        <v>32463</v>
      </c>
      <c r="K11" s="89"/>
      <c r="L11" s="89">
        <v>30000</v>
      </c>
      <c r="M11" s="89"/>
      <c r="N11" s="89"/>
      <c r="O11" s="89"/>
    </row>
    <row r="12" spans="1:15" s="85" customFormat="1" ht="29.25" customHeight="1">
      <c r="A12" s="189"/>
      <c r="B12" s="122">
        <v>85154</v>
      </c>
      <c r="C12" s="165" t="s">
        <v>138</v>
      </c>
      <c r="D12" s="123">
        <v>69663</v>
      </c>
      <c r="E12" s="123"/>
      <c r="F12" s="192">
        <v>8700</v>
      </c>
      <c r="G12" s="192">
        <f t="shared" si="0"/>
        <v>78363</v>
      </c>
      <c r="H12" s="192">
        <v>8700</v>
      </c>
      <c r="I12" s="192"/>
      <c r="J12" s="192">
        <v>8700</v>
      </c>
      <c r="K12" s="90"/>
      <c r="L12" s="89"/>
      <c r="M12" s="89"/>
      <c r="N12" s="89"/>
      <c r="O12" s="89"/>
    </row>
    <row r="13" spans="1:15" s="85" customFormat="1" ht="24.75" customHeight="1">
      <c r="A13" s="121">
        <v>852</v>
      </c>
      <c r="B13" s="23"/>
      <c r="C13" s="147" t="s">
        <v>122</v>
      </c>
      <c r="D13" s="13">
        <v>4672842</v>
      </c>
      <c r="E13" s="123"/>
      <c r="F13" s="123">
        <f>F14</f>
        <v>20000</v>
      </c>
      <c r="G13" s="123">
        <f t="shared" si="0"/>
        <v>4692842</v>
      </c>
      <c r="H13" s="123">
        <v>4692842</v>
      </c>
      <c r="I13" s="123">
        <v>951916</v>
      </c>
      <c r="J13" s="123">
        <v>510066</v>
      </c>
      <c r="K13" s="89"/>
      <c r="L13" s="89">
        <v>3230860</v>
      </c>
      <c r="M13" s="89"/>
      <c r="N13" s="89"/>
      <c r="O13" s="89"/>
    </row>
    <row r="14" spans="1:15" s="85" customFormat="1" ht="101.25" customHeight="1">
      <c r="A14" s="91"/>
      <c r="B14" s="122">
        <v>85212</v>
      </c>
      <c r="C14" s="194" t="s">
        <v>0</v>
      </c>
      <c r="D14" s="14">
        <v>2656000</v>
      </c>
      <c r="E14" s="123"/>
      <c r="F14" s="192">
        <v>20000</v>
      </c>
      <c r="G14" s="192">
        <f t="shared" si="0"/>
        <v>2676000</v>
      </c>
      <c r="H14" s="192">
        <v>20000</v>
      </c>
      <c r="I14" s="192">
        <v>20000</v>
      </c>
      <c r="J14" s="123"/>
      <c r="K14" s="89"/>
      <c r="L14" s="89"/>
      <c r="M14" s="89"/>
      <c r="N14" s="89"/>
      <c r="O14" s="89"/>
    </row>
    <row r="15" spans="1:15" s="93" customFormat="1" ht="27" customHeight="1">
      <c r="A15" s="220" t="s">
        <v>74</v>
      </c>
      <c r="B15" s="220"/>
      <c r="C15" s="220"/>
      <c r="D15" s="92">
        <v>30135701</v>
      </c>
      <c r="E15" s="92">
        <f>E9</f>
        <v>0</v>
      </c>
      <c r="F15" s="92">
        <f>F9+F11+F13</f>
        <v>71700</v>
      </c>
      <c r="G15" s="92">
        <f t="shared" si="0"/>
        <v>30207401</v>
      </c>
      <c r="H15" s="92">
        <v>24533009</v>
      </c>
      <c r="I15" s="92">
        <v>13602492.4</v>
      </c>
      <c r="J15" s="92">
        <v>10930516.6</v>
      </c>
      <c r="K15" s="92">
        <v>780705</v>
      </c>
      <c r="L15" s="92">
        <v>4034112</v>
      </c>
      <c r="M15" s="92">
        <v>61016</v>
      </c>
      <c r="N15" s="92">
        <v>0</v>
      </c>
      <c r="O15" s="92">
        <v>798559</v>
      </c>
    </row>
    <row r="16" spans="1:8" ht="18" customHeight="1">
      <c r="A16" s="1" t="s">
        <v>86</v>
      </c>
      <c r="D16" s="94"/>
      <c r="E16" s="94"/>
      <c r="F16" s="94"/>
      <c r="G16" s="94"/>
      <c r="H16" s="17"/>
    </row>
    <row r="17" spans="1:8" ht="15" customHeight="1">
      <c r="A17" s="221" t="s">
        <v>143</v>
      </c>
      <c r="B17" s="221"/>
      <c r="C17" s="221"/>
      <c r="D17" s="221"/>
      <c r="E17" s="221"/>
      <c r="F17" s="221"/>
      <c r="G17" s="94"/>
      <c r="H17" s="17"/>
    </row>
    <row r="18" spans="1:15" ht="57" customHeight="1">
      <c r="A18" s="205" t="s">
        <v>1</v>
      </c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</row>
    <row r="19" spans="9:14" ht="12.75">
      <c r="I19" s="17"/>
      <c r="J19" s="200" t="s">
        <v>24</v>
      </c>
      <c r="K19" s="200"/>
      <c r="L19" s="200"/>
      <c r="M19" s="200"/>
      <c r="N19" s="200"/>
    </row>
    <row r="20" ht="12.75">
      <c r="H20" s="17"/>
    </row>
    <row r="21" spans="10:14" ht="20.25" customHeight="1">
      <c r="J21" s="200" t="s">
        <v>14</v>
      </c>
      <c r="K21" s="200"/>
      <c r="L21" s="200"/>
      <c r="M21" s="200"/>
      <c r="N21" s="200"/>
    </row>
    <row r="26" ht="12.75">
      <c r="J26" s="17"/>
    </row>
  </sheetData>
  <mergeCells count="20">
    <mergeCell ref="J1:O1"/>
    <mergeCell ref="H2:O2"/>
    <mergeCell ref="A4:O5"/>
    <mergeCell ref="A6:A7"/>
    <mergeCell ref="B6:B7"/>
    <mergeCell ref="C6:C7"/>
    <mergeCell ref="D6:G6"/>
    <mergeCell ref="H6:H7"/>
    <mergeCell ref="I6:J6"/>
    <mergeCell ref="K6:K7"/>
    <mergeCell ref="L6:L7"/>
    <mergeCell ref="M6:M7"/>
    <mergeCell ref="N6:N7"/>
    <mergeCell ref="O6:O7"/>
    <mergeCell ref="J19:N19"/>
    <mergeCell ref="J21:N21"/>
    <mergeCell ref="D8:G8"/>
    <mergeCell ref="A15:C15"/>
    <mergeCell ref="A17:F17"/>
    <mergeCell ref="A18:O18"/>
  </mergeCells>
  <printOptions/>
  <pageMargins left="0.47" right="0.17" top="0.57" bottom="0.65" header="0.5" footer="0.5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A15" sqref="A15:L15"/>
    </sheetView>
  </sheetViews>
  <sheetFormatPr defaultColWidth="9.140625" defaultRowHeight="12.75"/>
  <cols>
    <col min="1" max="1" width="6.140625" style="1" customWidth="1"/>
    <col min="2" max="2" width="8.140625" style="1" customWidth="1"/>
    <col min="3" max="3" width="23.00390625" style="1" customWidth="1"/>
    <col min="4" max="4" width="14.57421875" style="1" customWidth="1"/>
    <col min="5" max="6" width="14.7109375" style="1" customWidth="1"/>
    <col min="7" max="7" width="13.8515625" style="1" customWidth="1"/>
    <col min="8" max="8" width="15.140625" style="1" customWidth="1"/>
    <col min="9" max="9" width="14.7109375" style="1" customWidth="1"/>
    <col min="10" max="10" width="11.57421875" style="1" customWidth="1"/>
    <col min="11" max="11" width="8.7109375" style="0" customWidth="1"/>
    <col min="12" max="12" width="12.00390625" style="0" customWidth="1"/>
  </cols>
  <sheetData>
    <row r="1" spans="7:12" ht="12.75">
      <c r="G1" s="206" t="s">
        <v>147</v>
      </c>
      <c r="H1" s="206"/>
      <c r="I1" s="206"/>
      <c r="J1" s="206"/>
      <c r="K1" s="206"/>
      <c r="L1" s="206"/>
    </row>
    <row r="2" spans="1:12" ht="18">
      <c r="A2" s="62"/>
      <c r="B2" s="62"/>
      <c r="C2" s="62"/>
      <c r="D2" s="62"/>
      <c r="E2" s="236" t="s">
        <v>4</v>
      </c>
      <c r="F2" s="236"/>
      <c r="G2" s="236"/>
      <c r="H2" s="236"/>
      <c r="I2" s="236"/>
      <c r="J2" s="236"/>
      <c r="K2" s="236"/>
      <c r="L2" s="236"/>
    </row>
    <row r="3" spans="1:10" ht="18.75" customHeight="1">
      <c r="A3" s="62"/>
      <c r="B3" s="62"/>
      <c r="C3" s="62"/>
      <c r="D3" s="62"/>
      <c r="E3" s="62"/>
      <c r="F3" s="62"/>
      <c r="G3" s="62"/>
      <c r="H3" s="62"/>
      <c r="J3" s="63"/>
    </row>
    <row r="4" spans="1:12" ht="15.75" customHeight="1">
      <c r="A4" s="64"/>
      <c r="B4" s="64"/>
      <c r="C4" s="64"/>
      <c r="D4" s="64"/>
      <c r="E4" s="65" t="s">
        <v>65</v>
      </c>
      <c r="F4" s="65"/>
      <c r="G4" s="64"/>
      <c r="H4" s="66"/>
      <c r="I4" s="66"/>
      <c r="J4" s="66"/>
      <c r="K4" s="66"/>
      <c r="L4" s="66"/>
    </row>
    <row r="5" spans="1:12" s="68" customFormat="1" ht="20.25" customHeight="1">
      <c r="A5" s="237" t="s">
        <v>6</v>
      </c>
      <c r="B5" s="237" t="s">
        <v>18</v>
      </c>
      <c r="C5" s="237" t="s">
        <v>19</v>
      </c>
      <c r="D5" s="239" t="s">
        <v>7</v>
      </c>
      <c r="E5" s="240"/>
      <c r="F5" s="240"/>
      <c r="G5" s="241"/>
      <c r="H5" s="237" t="s">
        <v>66</v>
      </c>
      <c r="I5" s="67" t="s">
        <v>67</v>
      </c>
      <c r="J5" s="237" t="s">
        <v>68</v>
      </c>
      <c r="K5" s="245" t="s">
        <v>69</v>
      </c>
      <c r="L5" s="237" t="s">
        <v>70</v>
      </c>
    </row>
    <row r="6" spans="1:12" s="68" customFormat="1" ht="78.75" customHeight="1">
      <c r="A6" s="238"/>
      <c r="B6" s="238"/>
      <c r="C6" s="238"/>
      <c r="D6" s="242"/>
      <c r="E6" s="243"/>
      <c r="F6" s="243"/>
      <c r="G6" s="244"/>
      <c r="H6" s="238"/>
      <c r="I6" s="70" t="s">
        <v>71</v>
      </c>
      <c r="J6" s="238"/>
      <c r="K6" s="238"/>
      <c r="L6" s="238"/>
    </row>
    <row r="7" spans="1:12" s="68" customFormat="1" ht="17.25" customHeight="1">
      <c r="A7" s="69"/>
      <c r="B7" s="69"/>
      <c r="C7" s="69"/>
      <c r="D7" s="71" t="s">
        <v>72</v>
      </c>
      <c r="E7" s="71" t="s">
        <v>23</v>
      </c>
      <c r="F7" s="71" t="s">
        <v>22</v>
      </c>
      <c r="G7" s="71" t="s">
        <v>73</v>
      </c>
      <c r="H7" s="69"/>
      <c r="I7" s="72"/>
      <c r="J7" s="69"/>
      <c r="K7" s="69"/>
      <c r="L7" s="69"/>
    </row>
    <row r="8" spans="1:12" s="74" customFormat="1" ht="15" customHeight="1">
      <c r="A8" s="73">
        <v>1</v>
      </c>
      <c r="B8" s="73">
        <v>2</v>
      </c>
      <c r="C8" s="73">
        <v>3</v>
      </c>
      <c r="D8" s="227">
        <v>4</v>
      </c>
      <c r="E8" s="228"/>
      <c r="F8" s="228"/>
      <c r="G8" s="229"/>
      <c r="H8" s="73">
        <v>5</v>
      </c>
      <c r="I8" s="73">
        <v>6</v>
      </c>
      <c r="J8" s="73">
        <v>7</v>
      </c>
      <c r="K8" s="73">
        <v>8</v>
      </c>
      <c r="L8" s="73">
        <v>9</v>
      </c>
    </row>
    <row r="9" spans="1:12" s="74" customFormat="1" ht="20.25" customHeight="1">
      <c r="A9" s="75" t="s">
        <v>25</v>
      </c>
      <c r="B9" s="76"/>
      <c r="C9" s="159" t="s">
        <v>118</v>
      </c>
      <c r="D9" s="77">
        <v>1270000</v>
      </c>
      <c r="E9" s="77">
        <f>E10</f>
        <v>3000</v>
      </c>
      <c r="F9" s="77">
        <f>F10</f>
        <v>3000</v>
      </c>
      <c r="G9" s="77">
        <f>D9-E9+F9</f>
        <v>1270000</v>
      </c>
      <c r="H9" s="77">
        <v>770000</v>
      </c>
      <c r="I9" s="16">
        <v>0</v>
      </c>
      <c r="J9" s="77">
        <v>500000</v>
      </c>
      <c r="K9" s="78"/>
      <c r="L9" s="16">
        <v>0</v>
      </c>
    </row>
    <row r="10" spans="1:12" s="74" customFormat="1" ht="41.25" customHeight="1">
      <c r="A10" s="80"/>
      <c r="B10" s="81" t="s">
        <v>26</v>
      </c>
      <c r="C10" s="163" t="s">
        <v>119</v>
      </c>
      <c r="D10" s="82">
        <v>1270000</v>
      </c>
      <c r="E10" s="82">
        <v>3000</v>
      </c>
      <c r="F10" s="82">
        <v>3000</v>
      </c>
      <c r="G10" s="82">
        <f>D10-E10+F10</f>
        <v>1270000</v>
      </c>
      <c r="H10" s="164" t="s">
        <v>131</v>
      </c>
      <c r="I10" s="82"/>
      <c r="J10" s="79"/>
      <c r="K10" s="79"/>
      <c r="L10" s="79"/>
    </row>
    <row r="11" spans="1:12" s="74" customFormat="1" ht="32.25" customHeight="1">
      <c r="A11" s="196">
        <v>750</v>
      </c>
      <c r="B11" s="149"/>
      <c r="C11" s="150" t="s">
        <v>125</v>
      </c>
      <c r="D11" s="77">
        <v>21220</v>
      </c>
      <c r="E11" s="77">
        <f>E12</f>
        <v>0</v>
      </c>
      <c r="F11" s="77">
        <f>F12</f>
        <v>14640</v>
      </c>
      <c r="G11" s="77">
        <f>D11-E11+F11</f>
        <v>35860</v>
      </c>
      <c r="H11" s="77">
        <v>35860</v>
      </c>
      <c r="I11" s="77"/>
      <c r="J11" s="79"/>
      <c r="K11" s="79"/>
      <c r="L11" s="77">
        <v>14220</v>
      </c>
    </row>
    <row r="12" spans="1:12" s="74" customFormat="1" ht="22.5" customHeight="1">
      <c r="A12" s="148"/>
      <c r="B12" s="146">
        <v>75023</v>
      </c>
      <c r="C12" s="151" t="s">
        <v>132</v>
      </c>
      <c r="D12" s="82">
        <v>7000</v>
      </c>
      <c r="E12" s="82">
        <v>0</v>
      </c>
      <c r="F12" s="82">
        <v>14640</v>
      </c>
      <c r="G12" s="82">
        <f>D12-E12+F12</f>
        <v>21640</v>
      </c>
      <c r="H12" s="82">
        <v>14640</v>
      </c>
      <c r="I12" s="79"/>
      <c r="J12" s="79"/>
      <c r="K12" s="79"/>
      <c r="L12" s="79"/>
    </row>
    <row r="13" spans="1:12" s="85" customFormat="1" ht="19.5" customHeight="1">
      <c r="A13" s="230" t="s">
        <v>74</v>
      </c>
      <c r="B13" s="231"/>
      <c r="C13" s="232"/>
      <c r="D13" s="16">
        <v>7532282.4</v>
      </c>
      <c r="E13" s="16">
        <f>E9+E11</f>
        <v>3000</v>
      </c>
      <c r="F13" s="16">
        <f>F9+F11</f>
        <v>17640</v>
      </c>
      <c r="G13" s="16">
        <f>D13-E13+F13</f>
        <v>7546922.4</v>
      </c>
      <c r="H13" s="16">
        <v>6916319.4</v>
      </c>
      <c r="I13" s="16">
        <v>4007505.18</v>
      </c>
      <c r="J13" s="83">
        <v>500000</v>
      </c>
      <c r="K13" s="84">
        <v>0</v>
      </c>
      <c r="L13" s="83">
        <v>130603</v>
      </c>
    </row>
    <row r="14" spans="1:2" ht="23.25" customHeight="1">
      <c r="A14" s="233" t="s">
        <v>75</v>
      </c>
      <c r="B14" s="233"/>
    </row>
    <row r="15" spans="1:12" ht="71.25" customHeight="1">
      <c r="A15" s="235" t="s">
        <v>148</v>
      </c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</row>
    <row r="16" spans="1:11" ht="30" customHeight="1">
      <c r="A16" s="234"/>
      <c r="B16" s="234"/>
      <c r="C16" s="234"/>
      <c r="D16" s="234"/>
      <c r="E16" s="234"/>
      <c r="F16" s="234"/>
      <c r="G16" s="234"/>
      <c r="I16" s="208" t="s">
        <v>24</v>
      </c>
      <c r="J16" s="208"/>
      <c r="K16" s="208"/>
    </row>
    <row r="18" spans="9:11" ht="12.75">
      <c r="I18" s="208" t="s">
        <v>14</v>
      </c>
      <c r="J18" s="208"/>
      <c r="K18" s="208"/>
    </row>
    <row r="19" spans="1:3" ht="12.75">
      <c r="A19" s="169"/>
      <c r="B19" s="170"/>
      <c r="C19" s="170"/>
    </row>
  </sheetData>
  <mergeCells count="17">
    <mergeCell ref="G1:L1"/>
    <mergeCell ref="E2:L2"/>
    <mergeCell ref="A5:A6"/>
    <mergeCell ref="B5:B6"/>
    <mergeCell ref="C5:C6"/>
    <mergeCell ref="D5:G6"/>
    <mergeCell ref="H5:H6"/>
    <mergeCell ref="J5:J6"/>
    <mergeCell ref="K5:K6"/>
    <mergeCell ref="L5:L6"/>
    <mergeCell ref="I16:K16"/>
    <mergeCell ref="I18:K18"/>
    <mergeCell ref="D8:G8"/>
    <mergeCell ref="A13:C13"/>
    <mergeCell ref="A14:B14"/>
    <mergeCell ref="A16:G16"/>
    <mergeCell ref="A15:L15"/>
  </mergeCells>
  <printOptions/>
  <pageMargins left="0.47" right="0.27" top="0.71" bottom="0.48" header="0.5" footer="0.3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1">
      <selection activeCell="D22" sqref="D22"/>
    </sheetView>
  </sheetViews>
  <sheetFormatPr defaultColWidth="9.140625" defaultRowHeight="12.75"/>
  <cols>
    <col min="1" max="1" width="4.7109375" style="1" customWidth="1"/>
    <col min="2" max="2" width="6.57421875" style="1" customWidth="1"/>
    <col min="3" max="3" width="7.00390625" style="1" customWidth="1"/>
    <col min="4" max="4" width="47.7109375" style="1" customWidth="1"/>
    <col min="5" max="5" width="12.8515625" style="1" customWidth="1"/>
    <col min="6" max="6" width="13.00390625" style="1" customWidth="1"/>
    <col min="7" max="7" width="11.421875" style="1" customWidth="1"/>
    <col min="8" max="8" width="9.140625" style="1" customWidth="1"/>
    <col min="9" max="9" width="12.8515625" style="1" customWidth="1"/>
    <col min="10" max="11" width="11.57421875" style="1" customWidth="1"/>
    <col min="12" max="12" width="10.8515625" style="1" customWidth="1"/>
    <col min="13" max="16384" width="9.140625" style="1" customWidth="1"/>
  </cols>
  <sheetData>
    <row r="1" spans="5:12" ht="12.75">
      <c r="E1" s="265" t="s">
        <v>149</v>
      </c>
      <c r="F1" s="265"/>
      <c r="G1" s="265"/>
      <c r="H1" s="265"/>
      <c r="I1" s="265"/>
      <c r="J1" s="265"/>
      <c r="K1" s="265"/>
      <c r="L1" s="265"/>
    </row>
    <row r="2" spans="6:13" ht="18" customHeight="1">
      <c r="F2" s="215" t="s">
        <v>130</v>
      </c>
      <c r="G2" s="215"/>
      <c r="H2" s="215"/>
      <c r="I2" s="215"/>
      <c r="J2" s="215"/>
      <c r="K2" s="215"/>
      <c r="L2" s="215"/>
      <c r="M2" s="156"/>
    </row>
    <row r="3" ht="7.5" customHeight="1"/>
    <row r="4" spans="1:12" ht="15">
      <c r="A4" s="266" t="s">
        <v>27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</row>
    <row r="5" spans="1:12" ht="10.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6"/>
    </row>
    <row r="6" spans="1:12" s="27" customFormat="1" ht="14.25" customHeight="1">
      <c r="A6" s="267" t="s">
        <v>28</v>
      </c>
      <c r="B6" s="267" t="s">
        <v>6</v>
      </c>
      <c r="C6" s="267" t="s">
        <v>29</v>
      </c>
      <c r="D6" s="263" t="s">
        <v>30</v>
      </c>
      <c r="E6" s="263" t="s">
        <v>31</v>
      </c>
      <c r="F6" s="263" t="s">
        <v>32</v>
      </c>
      <c r="G6" s="263"/>
      <c r="H6" s="263"/>
      <c r="I6" s="263"/>
      <c r="J6" s="263"/>
      <c r="K6" s="268" t="s">
        <v>33</v>
      </c>
      <c r="L6" s="260" t="s">
        <v>34</v>
      </c>
    </row>
    <row r="7" spans="1:12" s="27" customFormat="1" ht="15" customHeight="1">
      <c r="A7" s="267"/>
      <c r="B7" s="267"/>
      <c r="C7" s="267"/>
      <c r="D7" s="263"/>
      <c r="E7" s="263"/>
      <c r="F7" s="263" t="s">
        <v>35</v>
      </c>
      <c r="G7" s="263" t="s">
        <v>36</v>
      </c>
      <c r="H7" s="263"/>
      <c r="I7" s="263"/>
      <c r="J7" s="263"/>
      <c r="K7" s="269"/>
      <c r="L7" s="261"/>
    </row>
    <row r="8" spans="1:12" s="27" customFormat="1" ht="29.25" customHeight="1">
      <c r="A8" s="267"/>
      <c r="B8" s="267"/>
      <c r="C8" s="267"/>
      <c r="D8" s="263"/>
      <c r="E8" s="263"/>
      <c r="F8" s="263"/>
      <c r="G8" s="263" t="s">
        <v>37</v>
      </c>
      <c r="H8" s="264" t="s">
        <v>38</v>
      </c>
      <c r="I8" s="263" t="s">
        <v>39</v>
      </c>
      <c r="J8" s="264" t="s">
        <v>40</v>
      </c>
      <c r="K8" s="269"/>
      <c r="L8" s="261"/>
    </row>
    <row r="9" spans="1:12" s="27" customFormat="1" ht="15.75" customHeight="1">
      <c r="A9" s="267"/>
      <c r="B9" s="267"/>
      <c r="C9" s="267"/>
      <c r="D9" s="263"/>
      <c r="E9" s="263"/>
      <c r="F9" s="263"/>
      <c r="G9" s="263"/>
      <c r="H9" s="264"/>
      <c r="I9" s="263"/>
      <c r="J9" s="264"/>
      <c r="K9" s="269"/>
      <c r="L9" s="261"/>
    </row>
    <row r="10" spans="1:12" s="27" customFormat="1" ht="5.25" customHeight="1">
      <c r="A10" s="267"/>
      <c r="B10" s="267"/>
      <c r="C10" s="267"/>
      <c r="D10" s="263"/>
      <c r="E10" s="263"/>
      <c r="F10" s="263"/>
      <c r="G10" s="263"/>
      <c r="H10" s="264"/>
      <c r="I10" s="263"/>
      <c r="J10" s="264"/>
      <c r="K10" s="270"/>
      <c r="L10" s="262"/>
    </row>
    <row r="11" spans="1:12" s="29" customFormat="1" ht="13.5" customHeight="1">
      <c r="A11" s="28">
        <v>1</v>
      </c>
      <c r="B11" s="28">
        <v>2</v>
      </c>
      <c r="C11" s="28">
        <v>3</v>
      </c>
      <c r="D11" s="28">
        <v>5</v>
      </c>
      <c r="E11" s="28">
        <v>6</v>
      </c>
      <c r="F11" s="28">
        <v>7</v>
      </c>
      <c r="G11" s="28">
        <v>8</v>
      </c>
      <c r="H11" s="28">
        <v>9</v>
      </c>
      <c r="I11" s="28">
        <v>10</v>
      </c>
      <c r="J11" s="28">
        <v>11</v>
      </c>
      <c r="K11" s="28">
        <v>12</v>
      </c>
      <c r="L11" s="28">
        <v>13</v>
      </c>
    </row>
    <row r="12" spans="1:12" s="36" customFormat="1" ht="36" customHeight="1">
      <c r="A12" s="30">
        <v>1</v>
      </c>
      <c r="B12" s="31" t="s">
        <v>25</v>
      </c>
      <c r="C12" s="31" t="s">
        <v>26</v>
      </c>
      <c r="D12" s="32" t="s">
        <v>41</v>
      </c>
      <c r="E12" s="33">
        <f aca="true" t="shared" si="0" ref="E12:F14">F12</f>
        <v>600000</v>
      </c>
      <c r="F12" s="33">
        <v>600000</v>
      </c>
      <c r="G12" s="33">
        <v>0</v>
      </c>
      <c r="H12" s="33">
        <v>600000</v>
      </c>
      <c r="I12" s="166"/>
      <c r="J12" s="34"/>
      <c r="K12" s="34"/>
      <c r="L12" s="35" t="s">
        <v>42</v>
      </c>
    </row>
    <row r="13" spans="1:12" s="36" customFormat="1" ht="24" customHeight="1">
      <c r="A13" s="30">
        <v>2</v>
      </c>
      <c r="B13" s="31" t="s">
        <v>25</v>
      </c>
      <c r="C13" s="31" t="s">
        <v>26</v>
      </c>
      <c r="D13" s="32" t="s">
        <v>64</v>
      </c>
      <c r="E13" s="33">
        <f t="shared" si="0"/>
        <v>17000</v>
      </c>
      <c r="F13" s="33">
        <f t="shared" si="0"/>
        <v>17000</v>
      </c>
      <c r="G13" s="33">
        <v>17000</v>
      </c>
      <c r="H13" s="34"/>
      <c r="I13" s="34"/>
      <c r="J13" s="34"/>
      <c r="K13" s="34"/>
      <c r="L13" s="35" t="s">
        <v>42</v>
      </c>
    </row>
    <row r="14" spans="1:12" s="36" customFormat="1" ht="19.5" customHeight="1">
      <c r="A14" s="30">
        <v>3</v>
      </c>
      <c r="B14" s="31" t="s">
        <v>25</v>
      </c>
      <c r="C14" s="31" t="s">
        <v>26</v>
      </c>
      <c r="D14" s="157" t="s">
        <v>133</v>
      </c>
      <c r="E14" s="33">
        <f t="shared" si="0"/>
        <v>153000</v>
      </c>
      <c r="F14" s="33">
        <f t="shared" si="0"/>
        <v>153000</v>
      </c>
      <c r="G14" s="33">
        <v>153000</v>
      </c>
      <c r="H14" s="34"/>
      <c r="I14" s="34"/>
      <c r="J14" s="34"/>
      <c r="K14" s="34"/>
      <c r="L14" s="35" t="s">
        <v>42</v>
      </c>
    </row>
    <row r="15" spans="1:12" s="36" customFormat="1" ht="18.75" customHeight="1">
      <c r="A15" s="251" t="s">
        <v>43</v>
      </c>
      <c r="B15" s="252"/>
      <c r="C15" s="252"/>
      <c r="D15" s="252"/>
      <c r="E15" s="38">
        <f>SUM(E12:E14)</f>
        <v>770000</v>
      </c>
      <c r="F15" s="38">
        <f>SUM(F12:F14)</f>
        <v>770000</v>
      </c>
      <c r="G15" s="38">
        <f>SUM(G12:G14)</f>
        <v>170000</v>
      </c>
      <c r="H15" s="38">
        <v>600000</v>
      </c>
      <c r="I15" s="38"/>
      <c r="J15" s="39"/>
      <c r="K15" s="39"/>
      <c r="L15" s="39"/>
    </row>
    <row r="16" spans="1:12" ht="18.75" customHeight="1">
      <c r="A16" s="40">
        <v>4</v>
      </c>
      <c r="B16" s="31" t="s">
        <v>44</v>
      </c>
      <c r="C16" s="31" t="s">
        <v>45</v>
      </c>
      <c r="D16" s="37" t="s">
        <v>46</v>
      </c>
      <c r="E16" s="33">
        <f>F16</f>
        <v>8000</v>
      </c>
      <c r="F16" s="33">
        <f>G16</f>
        <v>8000</v>
      </c>
      <c r="G16" s="33">
        <v>8000</v>
      </c>
      <c r="H16" s="3"/>
      <c r="I16" s="41"/>
      <c r="J16" s="3"/>
      <c r="K16" s="3"/>
      <c r="L16" s="35" t="s">
        <v>42</v>
      </c>
    </row>
    <row r="17" spans="1:12" s="44" customFormat="1" ht="27" customHeight="1">
      <c r="A17" s="249" t="s">
        <v>47</v>
      </c>
      <c r="B17" s="250"/>
      <c r="C17" s="250"/>
      <c r="D17" s="250"/>
      <c r="E17" s="38">
        <f>F17</f>
        <v>8000</v>
      </c>
      <c r="F17" s="38">
        <f>SUM(F16)</f>
        <v>8000</v>
      </c>
      <c r="G17" s="38">
        <f>SUM(G16)</f>
        <v>8000</v>
      </c>
      <c r="H17" s="42"/>
      <c r="I17" s="43"/>
      <c r="J17" s="42"/>
      <c r="K17" s="42"/>
      <c r="L17" s="42"/>
    </row>
    <row r="18" spans="1:12" ht="100.5" customHeight="1">
      <c r="A18" s="40">
        <v>5</v>
      </c>
      <c r="B18" s="40">
        <v>600</v>
      </c>
      <c r="C18" s="40">
        <v>60013</v>
      </c>
      <c r="D18" s="32" t="s">
        <v>48</v>
      </c>
      <c r="E18" s="45">
        <f>F18</f>
        <v>505000</v>
      </c>
      <c r="F18" s="45">
        <f>G18</f>
        <v>505000</v>
      </c>
      <c r="G18" s="45">
        <v>505000</v>
      </c>
      <c r="H18" s="3"/>
      <c r="I18" s="46"/>
      <c r="J18" s="3"/>
      <c r="K18" s="3"/>
      <c r="L18" s="47" t="s">
        <v>42</v>
      </c>
    </row>
    <row r="19" spans="1:12" ht="100.5" customHeight="1">
      <c r="A19" s="40">
        <v>6</v>
      </c>
      <c r="B19" s="40">
        <v>600</v>
      </c>
      <c r="C19" s="40">
        <v>60013</v>
      </c>
      <c r="D19" s="32" t="s">
        <v>49</v>
      </c>
      <c r="E19" s="45">
        <f>F19</f>
        <v>65000</v>
      </c>
      <c r="F19" s="45">
        <f>G19</f>
        <v>65000</v>
      </c>
      <c r="G19" s="45">
        <v>65000</v>
      </c>
      <c r="H19" s="3"/>
      <c r="I19" s="46"/>
      <c r="J19" s="3"/>
      <c r="K19" s="3"/>
      <c r="L19" s="47" t="s">
        <v>42</v>
      </c>
    </row>
    <row r="20" spans="1:12" ht="19.5" customHeight="1">
      <c r="A20" s="253" t="s">
        <v>50</v>
      </c>
      <c r="B20" s="253"/>
      <c r="C20" s="253"/>
      <c r="D20" s="253"/>
      <c r="E20" s="45">
        <f>SUM(E18:E19)</f>
        <v>570000</v>
      </c>
      <c r="F20" s="45">
        <f>SUM(F18:F19)</f>
        <v>570000</v>
      </c>
      <c r="G20" s="45">
        <f>SUM(G18:G19)</f>
        <v>570000</v>
      </c>
      <c r="H20" s="3"/>
      <c r="I20" s="46"/>
      <c r="J20" s="3"/>
      <c r="K20" s="3"/>
      <c r="L20" s="47"/>
    </row>
    <row r="21" spans="1:12" ht="74.25" customHeight="1">
      <c r="A21" s="40">
        <v>7</v>
      </c>
      <c r="B21" s="40">
        <v>600</v>
      </c>
      <c r="C21" s="3">
        <v>60016</v>
      </c>
      <c r="D21" s="32" t="s">
        <v>51</v>
      </c>
      <c r="E21" s="48">
        <f>F21</f>
        <v>4007505.1799999997</v>
      </c>
      <c r="F21" s="48">
        <f>G21+J21</f>
        <v>4007505.1799999997</v>
      </c>
      <c r="G21" s="48">
        <v>601125.78</v>
      </c>
      <c r="H21" s="3"/>
      <c r="I21" s="49"/>
      <c r="J21" s="48">
        <v>3406379.4</v>
      </c>
      <c r="K21" s="48"/>
      <c r="L21" s="47" t="s">
        <v>42</v>
      </c>
    </row>
    <row r="22" spans="1:12" ht="49.5" customHeight="1">
      <c r="A22" s="40">
        <v>8</v>
      </c>
      <c r="B22" s="167">
        <v>600</v>
      </c>
      <c r="C22" s="19">
        <v>60016</v>
      </c>
      <c r="D22" s="32" t="s">
        <v>115</v>
      </c>
      <c r="E22" s="48">
        <f>F22</f>
        <v>298874.22</v>
      </c>
      <c r="F22" s="48">
        <f>G22</f>
        <v>298874.22</v>
      </c>
      <c r="G22" s="48">
        <v>298874.22</v>
      </c>
      <c r="H22" s="3"/>
      <c r="I22" s="46"/>
      <c r="J22" s="50"/>
      <c r="K22" s="50"/>
      <c r="L22" s="35" t="s">
        <v>42</v>
      </c>
    </row>
    <row r="23" spans="1:12" ht="25.5" customHeight="1">
      <c r="A23" s="40">
        <v>9</v>
      </c>
      <c r="B23" s="40">
        <v>600</v>
      </c>
      <c r="C23" s="3">
        <v>60016</v>
      </c>
      <c r="D23" s="32" t="s">
        <v>52</v>
      </c>
      <c r="E23" s="45">
        <v>0</v>
      </c>
      <c r="F23" s="45">
        <f>G23</f>
        <v>0</v>
      </c>
      <c r="G23" s="45">
        <v>0</v>
      </c>
      <c r="H23" s="3"/>
      <c r="I23" s="46"/>
      <c r="J23" s="50"/>
      <c r="K23" s="51"/>
      <c r="L23" s="47" t="s">
        <v>42</v>
      </c>
    </row>
    <row r="24" spans="1:12" ht="24" customHeight="1">
      <c r="A24" s="40">
        <v>10</v>
      </c>
      <c r="B24" s="40">
        <v>600</v>
      </c>
      <c r="C24" s="3">
        <v>60016</v>
      </c>
      <c r="D24" s="32" t="s">
        <v>53</v>
      </c>
      <c r="E24" s="45">
        <f>F24</f>
        <v>270000</v>
      </c>
      <c r="F24" s="45">
        <f>G24</f>
        <v>270000</v>
      </c>
      <c r="G24" s="45">
        <v>270000</v>
      </c>
      <c r="H24" s="3"/>
      <c r="I24" s="46"/>
      <c r="J24" s="50"/>
      <c r="K24" s="50"/>
      <c r="L24" s="35" t="s">
        <v>42</v>
      </c>
    </row>
    <row r="25" spans="1:12" ht="36.75" customHeight="1">
      <c r="A25" s="40">
        <v>11</v>
      </c>
      <c r="B25" s="40">
        <v>600</v>
      </c>
      <c r="C25" s="40">
        <v>60016</v>
      </c>
      <c r="D25" s="32" t="s">
        <v>54</v>
      </c>
      <c r="E25" s="45">
        <f>F25</f>
        <v>17800</v>
      </c>
      <c r="F25" s="45">
        <f>G25</f>
        <v>17800</v>
      </c>
      <c r="G25" s="45">
        <v>17800</v>
      </c>
      <c r="H25" s="3"/>
      <c r="I25" s="46"/>
      <c r="J25" s="45"/>
      <c r="K25" s="45"/>
      <c r="L25" s="35" t="s">
        <v>42</v>
      </c>
    </row>
    <row r="26" spans="1:12" ht="24" customHeight="1">
      <c r="A26" s="40">
        <v>12</v>
      </c>
      <c r="B26" s="40">
        <v>600</v>
      </c>
      <c r="C26" s="158">
        <v>60016</v>
      </c>
      <c r="D26" s="195" t="s">
        <v>117</v>
      </c>
      <c r="E26" s="45">
        <f>F26</f>
        <v>45000</v>
      </c>
      <c r="F26" s="45">
        <f>G26</f>
        <v>45000</v>
      </c>
      <c r="G26" s="45">
        <v>45000</v>
      </c>
      <c r="H26" s="3"/>
      <c r="I26" s="46"/>
      <c r="J26" s="45"/>
      <c r="K26" s="45"/>
      <c r="L26" s="35"/>
    </row>
    <row r="27" spans="1:12" ht="20.25" customHeight="1">
      <c r="A27" s="257" t="s">
        <v>55</v>
      </c>
      <c r="B27" s="258"/>
      <c r="C27" s="258"/>
      <c r="D27" s="259"/>
      <c r="E27" s="48">
        <f>E21+E22+E23+E24+E25+E26</f>
        <v>4639179.399999999</v>
      </c>
      <c r="F27" s="48">
        <f>F21+F22+F23+F24+F25</f>
        <v>4594179.399999999</v>
      </c>
      <c r="G27" s="48">
        <f>G21+G22+G23+G24+G25+G26</f>
        <v>1232800</v>
      </c>
      <c r="H27" s="3"/>
      <c r="I27" s="48">
        <v>0</v>
      </c>
      <c r="J27" s="48">
        <f>J21</f>
        <v>3406379.4</v>
      </c>
      <c r="K27" s="48"/>
      <c r="L27" s="47"/>
    </row>
    <row r="28" spans="1:12" s="44" customFormat="1" ht="19.5" customHeight="1">
      <c r="A28" s="254" t="s">
        <v>56</v>
      </c>
      <c r="B28" s="255"/>
      <c r="C28" s="255"/>
      <c r="D28" s="256"/>
      <c r="E28" s="53">
        <f>E20+E27</f>
        <v>5209179.399999999</v>
      </c>
      <c r="F28" s="53">
        <f>F20+F27</f>
        <v>5164179.399999999</v>
      </c>
      <c r="G28" s="54">
        <f>G20+G27</f>
        <v>1802800</v>
      </c>
      <c r="H28" s="42"/>
      <c r="I28" s="53">
        <f>I27</f>
        <v>0</v>
      </c>
      <c r="J28" s="53">
        <f>J20+J27</f>
        <v>3406379.4</v>
      </c>
      <c r="K28" s="53">
        <f>SUM(K27)</f>
        <v>0</v>
      </c>
      <c r="L28" s="42"/>
    </row>
    <row r="29" spans="1:12" ht="21" customHeight="1">
      <c r="A29" s="40">
        <v>13</v>
      </c>
      <c r="B29" s="55">
        <v>750</v>
      </c>
      <c r="C29" s="55">
        <v>75023</v>
      </c>
      <c r="D29" s="55" t="s">
        <v>57</v>
      </c>
      <c r="E29" s="33">
        <f>F29</f>
        <v>7000</v>
      </c>
      <c r="F29" s="33">
        <f>G29</f>
        <v>7000</v>
      </c>
      <c r="G29" s="33">
        <v>7000</v>
      </c>
      <c r="H29" s="3"/>
      <c r="I29" s="46"/>
      <c r="J29" s="3"/>
      <c r="K29" s="3"/>
      <c r="L29" s="35" t="s">
        <v>42</v>
      </c>
    </row>
    <row r="30" spans="1:12" ht="28.5" customHeight="1">
      <c r="A30" s="52">
        <v>14</v>
      </c>
      <c r="B30" s="55">
        <v>750</v>
      </c>
      <c r="C30" s="55">
        <v>75023</v>
      </c>
      <c r="D30" s="137" t="s">
        <v>3</v>
      </c>
      <c r="E30" s="33">
        <f>F30</f>
        <v>14640</v>
      </c>
      <c r="F30" s="33">
        <f>G30</f>
        <v>14640</v>
      </c>
      <c r="G30" s="33">
        <v>14640</v>
      </c>
      <c r="H30" s="3"/>
      <c r="I30" s="46"/>
      <c r="J30" s="3"/>
      <c r="K30" s="3"/>
      <c r="L30" s="35"/>
    </row>
    <row r="31" spans="1:12" s="44" customFormat="1" ht="18.75" customHeight="1">
      <c r="A31" s="254" t="s">
        <v>58</v>
      </c>
      <c r="B31" s="255"/>
      <c r="C31" s="255"/>
      <c r="D31" s="256"/>
      <c r="E31" s="38">
        <f>E29+E30</f>
        <v>21640</v>
      </c>
      <c r="F31" s="38">
        <f>F29+F30</f>
        <v>21640</v>
      </c>
      <c r="G31" s="38">
        <f>SUM(G29:G30)</f>
        <v>21640</v>
      </c>
      <c r="H31" s="42"/>
      <c r="I31" s="56"/>
      <c r="J31" s="42"/>
      <c r="K31" s="42"/>
      <c r="L31" s="42"/>
    </row>
    <row r="32" spans="1:12" s="18" customFormat="1" ht="86.25" customHeight="1">
      <c r="A32" s="52">
        <v>15</v>
      </c>
      <c r="B32" s="3">
        <v>801</v>
      </c>
      <c r="C32" s="3">
        <v>80101</v>
      </c>
      <c r="D32" s="32" t="s">
        <v>59</v>
      </c>
      <c r="E32" s="33">
        <f>F32</f>
        <v>82500</v>
      </c>
      <c r="F32" s="33">
        <f aca="true" t="shared" si="1" ref="E32:F36">G32</f>
        <v>82500</v>
      </c>
      <c r="G32" s="33">
        <v>82500</v>
      </c>
      <c r="H32" s="19"/>
      <c r="I32" s="33"/>
      <c r="J32" s="19"/>
      <c r="K32" s="19"/>
      <c r="L32" s="35"/>
    </row>
    <row r="33" spans="1:12" s="58" customFormat="1" ht="18" customHeight="1">
      <c r="A33" s="249" t="s">
        <v>60</v>
      </c>
      <c r="B33" s="250"/>
      <c r="C33" s="250"/>
      <c r="D33" s="250"/>
      <c r="E33" s="38">
        <f t="shared" si="1"/>
        <v>82500</v>
      </c>
      <c r="F33" s="38">
        <f t="shared" si="1"/>
        <v>82500</v>
      </c>
      <c r="G33" s="38">
        <f>G32</f>
        <v>82500</v>
      </c>
      <c r="H33" s="42"/>
      <c r="I33" s="38"/>
      <c r="J33" s="57"/>
      <c r="K33" s="57"/>
      <c r="L33" s="57"/>
    </row>
    <row r="34" spans="1:12" s="58" customFormat="1" ht="36" customHeight="1">
      <c r="A34" s="40">
        <v>16</v>
      </c>
      <c r="B34" s="3">
        <v>900</v>
      </c>
      <c r="C34" s="3">
        <v>90015</v>
      </c>
      <c r="D34" s="32" t="s">
        <v>61</v>
      </c>
      <c r="E34" s="33">
        <f t="shared" si="1"/>
        <v>116700</v>
      </c>
      <c r="F34" s="33">
        <f t="shared" si="1"/>
        <v>116700</v>
      </c>
      <c r="G34" s="33">
        <v>116700</v>
      </c>
      <c r="H34" s="42"/>
      <c r="I34" s="38"/>
      <c r="J34" s="57"/>
      <c r="K34" s="57"/>
      <c r="L34" s="35" t="s">
        <v>42</v>
      </c>
    </row>
    <row r="35" spans="1:12" s="58" customFormat="1" ht="126.75" customHeight="1">
      <c r="A35" s="52">
        <v>17</v>
      </c>
      <c r="B35" s="3">
        <v>900</v>
      </c>
      <c r="C35" s="3">
        <v>90015</v>
      </c>
      <c r="D35" s="152" t="s">
        <v>116</v>
      </c>
      <c r="E35" s="33">
        <f t="shared" si="1"/>
        <v>200000</v>
      </c>
      <c r="F35" s="33">
        <f t="shared" si="1"/>
        <v>200000</v>
      </c>
      <c r="G35" s="33">
        <v>200000</v>
      </c>
      <c r="H35" s="42"/>
      <c r="I35" s="38"/>
      <c r="J35" s="57"/>
      <c r="K35" s="57"/>
      <c r="L35" s="35" t="s">
        <v>42</v>
      </c>
    </row>
    <row r="36" spans="1:12" s="58" customFormat="1" ht="18" customHeight="1">
      <c r="A36" s="249" t="s">
        <v>62</v>
      </c>
      <c r="B36" s="250"/>
      <c r="C36" s="250"/>
      <c r="D36" s="250"/>
      <c r="E36" s="38">
        <f t="shared" si="1"/>
        <v>316700</v>
      </c>
      <c r="F36" s="38">
        <f t="shared" si="1"/>
        <v>316700</v>
      </c>
      <c r="G36" s="38">
        <f>G34+G35</f>
        <v>316700</v>
      </c>
      <c r="H36" s="42"/>
      <c r="I36" s="38"/>
      <c r="J36" s="57"/>
      <c r="K36" s="57"/>
      <c r="L36" s="57"/>
    </row>
    <row r="37" spans="1:12" s="61" customFormat="1" ht="19.5" customHeight="1">
      <c r="A37" s="246" t="s">
        <v>7</v>
      </c>
      <c r="B37" s="247"/>
      <c r="C37" s="247"/>
      <c r="D37" s="248"/>
      <c r="E37" s="53">
        <f>E15+E17+E28+E31+E33+E36</f>
        <v>6408019.399999999</v>
      </c>
      <c r="F37" s="53">
        <f>G37+H37+I37+J37+K37</f>
        <v>6408019.4</v>
      </c>
      <c r="G37" s="53">
        <f>G15+G17+G28+G31+G33+G36</f>
        <v>2401640</v>
      </c>
      <c r="H37" s="132">
        <f>H15</f>
        <v>600000</v>
      </c>
      <c r="I37" s="59">
        <f>I15</f>
        <v>0</v>
      </c>
      <c r="J37" s="53">
        <f>J28</f>
        <v>3406379.4</v>
      </c>
      <c r="K37" s="48"/>
      <c r="L37" s="60" t="s">
        <v>63</v>
      </c>
    </row>
    <row r="38" spans="8:11" ht="12" customHeight="1">
      <c r="H38" s="208" t="s">
        <v>24</v>
      </c>
      <c r="I38" s="208"/>
      <c r="J38" s="208"/>
      <c r="K38" s="20"/>
    </row>
    <row r="39" ht="10.5" customHeight="1"/>
    <row r="40" spans="8:11" ht="16.5" customHeight="1">
      <c r="H40" s="208" t="s">
        <v>14</v>
      </c>
      <c r="I40" s="208"/>
      <c r="J40" s="208"/>
      <c r="K40" s="20"/>
    </row>
  </sheetData>
  <mergeCells count="28">
    <mergeCell ref="E1:L1"/>
    <mergeCell ref="F2:L2"/>
    <mergeCell ref="A4:L4"/>
    <mergeCell ref="A6:A10"/>
    <mergeCell ref="B6:B10"/>
    <mergeCell ref="C6:C10"/>
    <mergeCell ref="D6:D10"/>
    <mergeCell ref="E6:E10"/>
    <mergeCell ref="F6:J6"/>
    <mergeCell ref="K6:K10"/>
    <mergeCell ref="L6:L10"/>
    <mergeCell ref="F7:F10"/>
    <mergeCell ref="G7:J7"/>
    <mergeCell ref="G8:G10"/>
    <mergeCell ref="H8:H10"/>
    <mergeCell ref="I8:I10"/>
    <mergeCell ref="J8:J10"/>
    <mergeCell ref="A15:D15"/>
    <mergeCell ref="A17:D17"/>
    <mergeCell ref="A20:D20"/>
    <mergeCell ref="A33:D33"/>
    <mergeCell ref="A28:D28"/>
    <mergeCell ref="A31:D31"/>
    <mergeCell ref="A27:D27"/>
    <mergeCell ref="A37:D37"/>
    <mergeCell ref="H38:J38"/>
    <mergeCell ref="H40:J40"/>
    <mergeCell ref="A36:D36"/>
  </mergeCells>
  <printOptions/>
  <pageMargins left="0.45" right="0.22" top="0.55" bottom="0.29" header="0.31" footer="0.17"/>
  <pageSetup horizontalDpi="600" verticalDpi="600" orientation="landscape" paperSize="9" scale="90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23"/>
  <sheetViews>
    <sheetView tabSelected="1" workbookViewId="0" topLeftCell="B1">
      <selection activeCell="G1" sqref="G1:O1"/>
    </sheetView>
  </sheetViews>
  <sheetFormatPr defaultColWidth="9.140625" defaultRowHeight="12.75"/>
  <cols>
    <col min="1" max="1" width="4.7109375" style="1" hidden="1" customWidth="1"/>
    <col min="2" max="2" width="5.7109375" style="1" customWidth="1"/>
    <col min="3" max="3" width="5.8515625" style="1" customWidth="1"/>
    <col min="4" max="4" width="6.8515625" style="1" customWidth="1"/>
    <col min="5" max="5" width="26.140625" style="1" customWidth="1"/>
    <col min="6" max="6" width="9.57421875" style="1" customWidth="1"/>
    <col min="7" max="7" width="12.57421875" style="1" customWidth="1"/>
    <col min="8" max="8" width="11.140625" style="1" customWidth="1"/>
    <col min="9" max="9" width="11.57421875" style="1" customWidth="1"/>
    <col min="10" max="10" width="10.421875" style="1" customWidth="1"/>
    <col min="11" max="11" width="6.8515625" style="1" customWidth="1"/>
    <col min="12" max="12" width="9.7109375" style="1" customWidth="1"/>
    <col min="13" max="13" width="9.28125" style="1" customWidth="1"/>
    <col min="14" max="14" width="10.28125" style="1" customWidth="1"/>
    <col min="15" max="15" width="9.7109375" style="1" customWidth="1"/>
    <col min="16" max="16" width="6.57421875" style="1" customWidth="1"/>
    <col min="17" max="16384" width="9.140625" style="1" customWidth="1"/>
  </cols>
  <sheetData>
    <row r="1" spans="7:15" ht="12.75">
      <c r="G1" s="280" t="s">
        <v>150</v>
      </c>
      <c r="H1" s="280"/>
      <c r="I1" s="280"/>
      <c r="J1" s="280"/>
      <c r="K1" s="280"/>
      <c r="L1" s="280"/>
      <c r="M1" s="280"/>
      <c r="N1" s="280"/>
      <c r="O1" s="280"/>
    </row>
    <row r="2" spans="9:14" ht="12.75">
      <c r="I2" s="280" t="s">
        <v>93</v>
      </c>
      <c r="J2" s="280"/>
      <c r="K2" s="280"/>
      <c r="L2" s="280"/>
      <c r="M2" s="280"/>
      <c r="N2" s="280"/>
    </row>
    <row r="3" ht="6" customHeight="1"/>
    <row r="4" spans="1:16" ht="18">
      <c r="A4" s="281" t="s">
        <v>94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</row>
    <row r="5" spans="1:16" ht="14.2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6"/>
    </row>
    <row r="6" spans="1:16" s="27" customFormat="1" ht="19.5" customHeight="1">
      <c r="A6" s="267" t="s">
        <v>28</v>
      </c>
      <c r="B6" s="267" t="s">
        <v>95</v>
      </c>
      <c r="C6" s="267" t="s">
        <v>6</v>
      </c>
      <c r="D6" s="267" t="s">
        <v>29</v>
      </c>
      <c r="E6" s="263" t="s">
        <v>96</v>
      </c>
      <c r="F6" s="268" t="s">
        <v>97</v>
      </c>
      <c r="G6" s="263" t="s">
        <v>98</v>
      </c>
      <c r="H6" s="268" t="s">
        <v>99</v>
      </c>
      <c r="I6" s="263" t="s">
        <v>32</v>
      </c>
      <c r="J6" s="263"/>
      <c r="K6" s="263"/>
      <c r="L6" s="263"/>
      <c r="M6" s="263"/>
      <c r="N6" s="263"/>
      <c r="O6" s="263"/>
      <c r="P6" s="276" t="s">
        <v>34</v>
      </c>
    </row>
    <row r="7" spans="1:16" s="27" customFormat="1" ht="19.5" customHeight="1">
      <c r="A7" s="267"/>
      <c r="B7" s="267"/>
      <c r="C7" s="267"/>
      <c r="D7" s="267"/>
      <c r="E7" s="263"/>
      <c r="F7" s="269"/>
      <c r="G7" s="263"/>
      <c r="H7" s="269"/>
      <c r="I7" s="263" t="s">
        <v>100</v>
      </c>
      <c r="J7" s="263" t="s">
        <v>36</v>
      </c>
      <c r="K7" s="263"/>
      <c r="L7" s="263"/>
      <c r="M7" s="263"/>
      <c r="N7" s="263" t="s">
        <v>101</v>
      </c>
      <c r="O7" s="263" t="s">
        <v>102</v>
      </c>
      <c r="P7" s="277"/>
    </row>
    <row r="8" spans="1:16" s="27" customFormat="1" ht="29.25" customHeight="1">
      <c r="A8" s="267"/>
      <c r="B8" s="267"/>
      <c r="C8" s="267"/>
      <c r="D8" s="267"/>
      <c r="E8" s="263"/>
      <c r="F8" s="269"/>
      <c r="G8" s="263"/>
      <c r="H8" s="269"/>
      <c r="I8" s="263"/>
      <c r="J8" s="263" t="s">
        <v>37</v>
      </c>
      <c r="K8" s="279" t="s">
        <v>103</v>
      </c>
      <c r="L8" s="263" t="s">
        <v>104</v>
      </c>
      <c r="M8" s="272" t="s">
        <v>40</v>
      </c>
      <c r="N8" s="263"/>
      <c r="O8" s="263"/>
      <c r="P8" s="277"/>
    </row>
    <row r="9" spans="1:16" s="27" customFormat="1" ht="19.5" customHeight="1">
      <c r="A9" s="267"/>
      <c r="B9" s="267"/>
      <c r="C9" s="267"/>
      <c r="D9" s="267"/>
      <c r="E9" s="263"/>
      <c r="F9" s="269"/>
      <c r="G9" s="263"/>
      <c r="H9" s="269"/>
      <c r="I9" s="263"/>
      <c r="J9" s="263"/>
      <c r="K9" s="279"/>
      <c r="L9" s="263"/>
      <c r="M9" s="272"/>
      <c r="N9" s="263"/>
      <c r="O9" s="263"/>
      <c r="P9" s="277"/>
    </row>
    <row r="10" spans="1:16" s="27" customFormat="1" ht="24" customHeight="1">
      <c r="A10" s="267"/>
      <c r="B10" s="267"/>
      <c r="C10" s="267"/>
      <c r="D10" s="267"/>
      <c r="E10" s="263"/>
      <c r="F10" s="270"/>
      <c r="G10" s="263"/>
      <c r="H10" s="270"/>
      <c r="I10" s="263"/>
      <c r="J10" s="263"/>
      <c r="K10" s="279"/>
      <c r="L10" s="263"/>
      <c r="M10" s="272"/>
      <c r="N10" s="263"/>
      <c r="O10" s="263"/>
      <c r="P10" s="278"/>
    </row>
    <row r="11" spans="1:16" s="29" customFormat="1" ht="18.75" customHeight="1">
      <c r="A11" s="28">
        <v>1</v>
      </c>
      <c r="B11" s="28">
        <v>1</v>
      </c>
      <c r="C11" s="28">
        <v>2</v>
      </c>
      <c r="D11" s="28">
        <v>3</v>
      </c>
      <c r="E11" s="28">
        <v>4</v>
      </c>
      <c r="F11" s="28">
        <v>5</v>
      </c>
      <c r="G11" s="28">
        <v>6</v>
      </c>
      <c r="H11" s="28">
        <v>7</v>
      </c>
      <c r="I11" s="28">
        <v>8</v>
      </c>
      <c r="J11" s="28">
        <v>9</v>
      </c>
      <c r="K11" s="28">
        <v>10</v>
      </c>
      <c r="L11" s="28">
        <v>11</v>
      </c>
      <c r="M11" s="28">
        <v>12</v>
      </c>
      <c r="N11" s="28">
        <v>13</v>
      </c>
      <c r="O11" s="28">
        <v>14</v>
      </c>
      <c r="P11" s="28">
        <v>15</v>
      </c>
    </row>
    <row r="12" spans="1:16" ht="129.75" customHeight="1">
      <c r="A12" s="124"/>
      <c r="B12" s="124">
        <v>1</v>
      </c>
      <c r="C12" s="31" t="s">
        <v>25</v>
      </c>
      <c r="D12" s="31" t="s">
        <v>26</v>
      </c>
      <c r="E12" s="125" t="s">
        <v>105</v>
      </c>
      <c r="F12" s="126" t="s">
        <v>106</v>
      </c>
      <c r="G12" s="127">
        <v>5550000</v>
      </c>
      <c r="H12" s="128"/>
      <c r="I12" s="127">
        <v>150000</v>
      </c>
      <c r="J12" s="127">
        <v>0</v>
      </c>
      <c r="K12" s="128"/>
      <c r="L12" s="126" t="s">
        <v>107</v>
      </c>
      <c r="M12" s="129"/>
      <c r="N12" s="129" t="s">
        <v>108</v>
      </c>
      <c r="O12" s="129" t="s">
        <v>109</v>
      </c>
      <c r="P12" s="130" t="s">
        <v>42</v>
      </c>
    </row>
    <row r="13" spans="1:16" ht="27" customHeight="1">
      <c r="A13" s="273" t="s">
        <v>43</v>
      </c>
      <c r="B13" s="273"/>
      <c r="C13" s="273"/>
      <c r="D13" s="273"/>
      <c r="E13" s="273"/>
      <c r="F13" s="3"/>
      <c r="G13" s="45">
        <f>SUM(G12)</f>
        <v>5550000</v>
      </c>
      <c r="H13" s="3"/>
      <c r="I13" s="45">
        <f>J13+L13</f>
        <v>150000</v>
      </c>
      <c r="J13" s="132">
        <f>SUM(J12)</f>
        <v>0</v>
      </c>
      <c r="K13" s="3"/>
      <c r="L13" s="45">
        <v>150000</v>
      </c>
      <c r="M13" s="133"/>
      <c r="N13" s="134">
        <v>1000000</v>
      </c>
      <c r="O13" s="134">
        <v>2000000</v>
      </c>
      <c r="P13" s="3"/>
    </row>
    <row r="14" spans="1:16" ht="126.75" customHeight="1">
      <c r="A14" s="197"/>
      <c r="B14" s="198">
        <v>2</v>
      </c>
      <c r="C14" s="198">
        <v>801</v>
      </c>
      <c r="D14" s="198">
        <v>80195</v>
      </c>
      <c r="E14" s="199" t="s">
        <v>110</v>
      </c>
      <c r="F14" s="126" t="s">
        <v>111</v>
      </c>
      <c r="G14" s="45">
        <f>I14+N14+O14</f>
        <v>15380250.54</v>
      </c>
      <c r="H14" s="3">
        <v>0</v>
      </c>
      <c r="I14" s="45">
        <f>J14</f>
        <v>50000</v>
      </c>
      <c r="J14" s="135">
        <v>50000</v>
      </c>
      <c r="K14" s="3"/>
      <c r="L14" s="45"/>
      <c r="M14" s="136"/>
      <c r="N14" s="134">
        <v>9476458.54</v>
      </c>
      <c r="O14" s="134">
        <v>5853792</v>
      </c>
      <c r="P14" s="130" t="s">
        <v>42</v>
      </c>
    </row>
    <row r="15" spans="1:16" ht="27" customHeight="1">
      <c r="A15" s="131"/>
      <c r="B15" s="251" t="s">
        <v>60</v>
      </c>
      <c r="C15" s="252"/>
      <c r="D15" s="252"/>
      <c r="E15" s="274"/>
      <c r="F15" s="3"/>
      <c r="G15" s="45">
        <f>SUM(G14)</f>
        <v>15380250.54</v>
      </c>
      <c r="H15" s="3"/>
      <c r="I15" s="45">
        <f>J15+M15</f>
        <v>50000</v>
      </c>
      <c r="J15" s="132">
        <f>SUM(J14)</f>
        <v>50000</v>
      </c>
      <c r="K15" s="3"/>
      <c r="L15" s="45"/>
      <c r="M15" s="133"/>
      <c r="N15" s="134">
        <f>SUM(N14)</f>
        <v>9476458.54</v>
      </c>
      <c r="O15" s="134">
        <f>SUM(O14)</f>
        <v>5853792</v>
      </c>
      <c r="P15" s="3"/>
    </row>
    <row r="16" spans="1:16" ht="252.75" customHeight="1">
      <c r="A16" s="40"/>
      <c r="B16" s="40">
        <v>3</v>
      </c>
      <c r="C16" s="40">
        <v>900</v>
      </c>
      <c r="D16" s="40">
        <v>90015</v>
      </c>
      <c r="E16" s="137" t="s">
        <v>114</v>
      </c>
      <c r="F16" s="138" t="s">
        <v>112</v>
      </c>
      <c r="G16" s="45">
        <f>I16+N16+O16</f>
        <v>658300</v>
      </c>
      <c r="H16" s="3"/>
      <c r="I16" s="45">
        <f>J16</f>
        <v>458300</v>
      </c>
      <c r="J16" s="45">
        <v>458300</v>
      </c>
      <c r="K16" s="3"/>
      <c r="L16" s="138"/>
      <c r="M16" s="50"/>
      <c r="N16" s="45">
        <v>100000</v>
      </c>
      <c r="O16" s="45">
        <v>100000</v>
      </c>
      <c r="P16" s="139" t="s">
        <v>42</v>
      </c>
    </row>
    <row r="17" spans="1:16" ht="24.75" customHeight="1">
      <c r="A17" s="253" t="s">
        <v>113</v>
      </c>
      <c r="B17" s="253"/>
      <c r="C17" s="253"/>
      <c r="D17" s="253"/>
      <c r="E17" s="253"/>
      <c r="F17" s="3"/>
      <c r="G17" s="45">
        <f>G16</f>
        <v>658300</v>
      </c>
      <c r="H17" s="45"/>
      <c r="I17" s="45">
        <f>SUM(I16)</f>
        <v>458300</v>
      </c>
      <c r="J17" s="132">
        <f>SUM(J16)</f>
        <v>458300</v>
      </c>
      <c r="K17" s="3"/>
      <c r="L17" s="138"/>
      <c r="M17" s="133"/>
      <c r="N17" s="45">
        <f>SUM(N16)</f>
        <v>100000</v>
      </c>
      <c r="O17" s="45">
        <f>SUM(O16)</f>
        <v>100000</v>
      </c>
      <c r="P17" s="3"/>
    </row>
    <row r="18" spans="1:16" s="144" customFormat="1" ht="22.5" customHeight="1">
      <c r="A18" s="271" t="s">
        <v>7</v>
      </c>
      <c r="B18" s="271"/>
      <c r="C18" s="271"/>
      <c r="D18" s="271"/>
      <c r="E18" s="271"/>
      <c r="F18" s="140"/>
      <c r="G18" s="141">
        <f>G13+G15+G17</f>
        <v>21588550.54</v>
      </c>
      <c r="H18" s="142"/>
      <c r="I18" s="168">
        <f>I13+I15+I17</f>
        <v>658300</v>
      </c>
      <c r="J18" s="132">
        <f>J13+J15+J17</f>
        <v>508300</v>
      </c>
      <c r="K18" s="142"/>
      <c r="L18" s="141">
        <f>L13</f>
        <v>150000</v>
      </c>
      <c r="M18" s="141">
        <f>M13+M17</f>
        <v>0</v>
      </c>
      <c r="N18" s="141">
        <f>N13+N15+N17</f>
        <v>10576458.54</v>
      </c>
      <c r="O18" s="141">
        <f>O13+O15+O17</f>
        <v>7953792</v>
      </c>
      <c r="P18" s="143" t="s">
        <v>63</v>
      </c>
    </row>
    <row r="19" spans="2:15" ht="31.5" customHeight="1">
      <c r="B19" s="275" t="s">
        <v>5</v>
      </c>
      <c r="C19" s="275"/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75"/>
    </row>
    <row r="21" spans="13:15" ht="12.75">
      <c r="M21" s="208" t="s">
        <v>24</v>
      </c>
      <c r="N21" s="208"/>
      <c r="O21" s="208"/>
    </row>
    <row r="23" spans="13:15" ht="19.5" customHeight="1">
      <c r="M23" s="208" t="s">
        <v>14</v>
      </c>
      <c r="N23" s="208"/>
      <c r="O23" s="208"/>
    </row>
  </sheetData>
  <mergeCells count="28">
    <mergeCell ref="G1:O1"/>
    <mergeCell ref="I2:N2"/>
    <mergeCell ref="A4:P4"/>
    <mergeCell ref="A6:A10"/>
    <mergeCell ref="B6:B10"/>
    <mergeCell ref="C6:C10"/>
    <mergeCell ref="D6:D10"/>
    <mergeCell ref="E6:E10"/>
    <mergeCell ref="F6:F10"/>
    <mergeCell ref="G6:G10"/>
    <mergeCell ref="P6:P10"/>
    <mergeCell ref="I7:I10"/>
    <mergeCell ref="J7:M7"/>
    <mergeCell ref="N7:N10"/>
    <mergeCell ref="O7:O10"/>
    <mergeCell ref="J8:J10"/>
    <mergeCell ref="K8:K10"/>
    <mergeCell ref="L8:L10"/>
    <mergeCell ref="A18:E18"/>
    <mergeCell ref="M21:O21"/>
    <mergeCell ref="M23:O23"/>
    <mergeCell ref="M8:M10"/>
    <mergeCell ref="A13:E13"/>
    <mergeCell ref="B15:E15"/>
    <mergeCell ref="A17:E17"/>
    <mergeCell ref="H6:H10"/>
    <mergeCell ref="I6:O6"/>
    <mergeCell ref="B19:O19"/>
  </mergeCells>
  <printOptions/>
  <pageMargins left="0.45" right="0.21" top="0.66" bottom="0.52" header="0.5" footer="0.39"/>
  <pageSetup horizontalDpi="600" verticalDpi="600" orientation="landscape" paperSize="9" scale="9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Jawdiga Florczak</cp:lastModifiedBy>
  <cp:lastPrinted>2010-09-02T12:15:50Z</cp:lastPrinted>
  <dcterms:created xsi:type="dcterms:W3CDTF">2009-10-15T10:17:39Z</dcterms:created>
  <dcterms:modified xsi:type="dcterms:W3CDTF">2010-09-02T12:16:00Z</dcterms:modified>
  <cp:category/>
  <cp:version/>
  <cp:contentType/>
  <cp:contentStatus/>
</cp:coreProperties>
</file>