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4" activeTab="1"/>
  </bookViews>
  <sheets>
    <sheet name="zal nr 1" sheetId="1" r:id="rId1"/>
    <sheet name="zal nr1a" sheetId="2" r:id="rId2"/>
    <sheet name="zal nr 1b" sheetId="3" r:id="rId3"/>
    <sheet name="zal nr 2" sheetId="4" r:id="rId4"/>
  </sheets>
  <definedNames/>
  <calcPr fullCalcOnLoad="1"/>
</workbook>
</file>

<file path=xl/sharedStrings.xml><?xml version="1.0" encoding="utf-8"?>
<sst xmlns="http://schemas.openxmlformats.org/spreadsheetml/2006/main" count="152" uniqueCount="104">
  <si>
    <r>
      <t xml:space="preserve">Załącznik nr 1 do uchwały nr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L / 308 /2010  Rady Gminy Jaktorów</t>
    </r>
  </si>
  <si>
    <t>z dnia  29 lipca 2010r zmieniającej Uchwałę Budżetową Nr XLII/269/2009  na rok 2010</t>
  </si>
  <si>
    <t xml:space="preserve">                                  </t>
  </si>
  <si>
    <r>
      <t xml:space="preserve">               </t>
    </r>
    <r>
      <rPr>
        <b/>
        <sz val="10"/>
        <rFont val="Arial"/>
        <family val="2"/>
      </rPr>
      <t>WYDATKI</t>
    </r>
  </si>
  <si>
    <t>Planowane wydatki na 2010 r</t>
  </si>
  <si>
    <t>Dział</t>
  </si>
  <si>
    <t>Rozdział</t>
  </si>
  <si>
    <t>Nazwa działu i rozdziału</t>
  </si>
  <si>
    <t>Ogółem</t>
  </si>
  <si>
    <t>z tego :</t>
  </si>
  <si>
    <t>bieżące</t>
  </si>
  <si>
    <t>majątkowe</t>
  </si>
  <si>
    <t>Przed zmianą</t>
  </si>
  <si>
    <t>Zmniejszenie</t>
  </si>
  <si>
    <t>Zwiększenie</t>
  </si>
  <si>
    <t xml:space="preserve"> Po zmianie</t>
  </si>
  <si>
    <t>Transport i łączność</t>
  </si>
  <si>
    <t>Drogi publiczne gminne</t>
  </si>
  <si>
    <t>- 600 000,00 
+ 45 000,00</t>
  </si>
  <si>
    <t>Oświata i wychowanie</t>
  </si>
  <si>
    <t>Szkoły podstawowe</t>
  </si>
  <si>
    <t>Edukacyjna opieka wychowawcza</t>
  </si>
  <si>
    <t>Świetlice szkolne</t>
  </si>
  <si>
    <t>Wydatki ogółem</t>
  </si>
  <si>
    <t>Przewodniczący Rady Gminy</t>
  </si>
  <si>
    <t>Mirosław Byczak</t>
  </si>
  <si>
    <t>Załącznik nr 1a do uchwały nr L / 308 /2010  Rady Gminy Jaktorów</t>
  </si>
  <si>
    <t>z dnia  29 lipca 2010r zmieniającej Uchwałę Budżetową  Nr XLII/269/2009 na rok 2010</t>
  </si>
  <si>
    <t>Wydatki bieżące</t>
  </si>
  <si>
    <t>Wydatki jednostek budżetowych</t>
  </si>
  <si>
    <t>w tym: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</si>
  <si>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</si>
  <si>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</si>
  <si>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</si>
  <si>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</si>
  <si>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</si>
  <si>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Po zmianie</t>
  </si>
  <si>
    <t>na wynagrodzenia i składki od nich naliczane</t>
  </si>
  <si>
    <t>związane z realizacją ich statutowych zadań</t>
  </si>
  <si>
    <t>Ogółem wydatki</t>
  </si>
  <si>
    <t>Uzasadnienie:</t>
  </si>
  <si>
    <t>Wprowadza się zmiany w planie wydatków  bieżących w sposób następujący:</t>
  </si>
  <si>
    <r>
      <t xml:space="preserve">  1) </t>
    </r>
    <r>
      <rPr>
        <u val="single"/>
        <sz val="10"/>
        <rFont val="Arial"/>
        <family val="2"/>
      </rPr>
      <t>w dziale 600 - Transport i łączność</t>
    </r>
    <r>
      <rPr>
        <sz val="10"/>
        <rFont val="Arial"/>
        <family val="2"/>
      </rPr>
      <t xml:space="preserve"> zwiększa się  wydatki  bieżące o kwotę  555.000 zł  z przeznaczeniem naremonty dróg i ulic w Gminie,   
  2) zwiększa się </t>
    </r>
    <r>
      <rPr>
        <u val="single"/>
        <sz val="10"/>
        <rFont val="Arial"/>
        <family val="2"/>
      </rPr>
      <t>w dziale  801  - Oświata i wychowanie</t>
    </r>
    <r>
      <rPr>
        <sz val="10"/>
        <rFont val="Arial"/>
        <family val="2"/>
      </rPr>
      <t xml:space="preserve"> o kwotę 9.000 zł wydatki  na  dofinansowanie remonut hali sportowej przy Zespole Szkolno-Przedszkolnym w Jaktorowie, przy jednoczesnym       zmniejszeniu o kwotę 9.000 zł planu wydatków w dziale 854 - Edukacyjna opieka wychowawcza  -  zgodnie z wnioskiem  p.o   Dyrektora Zespołu  .</t>
    </r>
  </si>
  <si>
    <t>Załącznik nr 1b do uchwały nr L / 308 /2010  Rady Gminy Jaktorów</t>
  </si>
  <si>
    <t>WYDATKI MAJĄTKOWE</t>
  </si>
  <si>
    <t>Inwestycje i zakupy inwestycyjne</t>
  </si>
  <si>
    <t>w tym na:</t>
  </si>
  <si>
    <t>Zakup i objęcie akcji i udziałów</t>
  </si>
  <si>
    <t>Wniesienie wkłądów do spółek prawa handlowego</t>
  </si>
  <si>
    <t>Dotacje</t>
  </si>
  <si>
    <t xml:space="preserve">programy finansowane z udziałem środków europejskich i innych środków pochodzących ze śródeł zagranicznych niepodlegających zwrotowi </t>
  </si>
  <si>
    <t xml:space="preserve">Przed zmianą </t>
  </si>
  <si>
    <t xml:space="preserve"> Po    zmianie</t>
  </si>
  <si>
    <t>600</t>
  </si>
  <si>
    <t>60016</t>
  </si>
  <si>
    <t xml:space="preserve">  - 600 000,00
  + 45 000,00</t>
  </si>
  <si>
    <t>Uzasadnienie</t>
  </si>
  <si>
    <r>
      <t xml:space="preserve"> </t>
    </r>
    <r>
      <rPr>
        <u val="single"/>
        <sz val="10"/>
        <rFont val="Arial"/>
        <family val="2"/>
      </rPr>
      <t>w dziale 600 - Transport i łączność</t>
    </r>
    <r>
      <rPr>
        <sz val="10"/>
        <rFont val="Arial"/>
        <family val="2"/>
      </rPr>
      <t xml:space="preserve"> zmniejsza się o kwotę  600.000 zł wydatki  majątkowe  na realizację  zadania "Aktywizacja gospodarcza Gminy Jaktorów poprzez przebudowę 1,76 km ulicy Parkowej w Jaktorowie" z uwagi na przeniesienie tego zadania do realizacji w roku 2011. 
Jednocześnie zabezpiecza się kwotę 45.000 zł na zakup gruntów pod drogi gminne (ul. Alpejska w  Budach Grzybek).</t>
    </r>
  </si>
  <si>
    <t>Załącznik nr 2 do uchwały nr L / 308 / 2010  Rady Gminy Jaktorów</t>
  </si>
  <si>
    <t>z dnia 29 lipca 2010r zmieniającej Uchwałę Budżetową  Nr XLII/269/2009 na rok 2010</t>
  </si>
  <si>
    <t>Wydatki na zadania inwestycyjne na 2010 rok nieobjęte wieloletnimi programami inwestycyjnymi</t>
  </si>
  <si>
    <t>Lp.</t>
  </si>
  <si>
    <t>Rozdz.</t>
  </si>
  <si>
    <t>Nazwa zadania inwestycyjnego (w tym w ramach funduszu sołeckiego)</t>
  </si>
  <si>
    <t>Łączne koszty finansowe
 (7 + 12)</t>
  </si>
  <si>
    <t>Planowane wydatki</t>
  </si>
  <si>
    <t>Srodki do pozyskania w 2010r</t>
  </si>
  <si>
    <t>Jednostka organizacyjna realizująca program lub koordynująca wykonanie programu</t>
  </si>
  <si>
    <t>rok 2010
(8+9+10+11)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</si>
  <si>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</si>
  <si>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</si>
  <si>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</si>
  <si>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</si>
  <si>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</si>
  <si>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010</t>
  </si>
  <si>
    <t>01010</t>
  </si>
  <si>
    <t>Budowa sieci wodociągowej we wsi Budy Stare, Budy Zosine, Henryszew, Budy Grzybek, Chylice Kolonia - etap III</t>
  </si>
  <si>
    <t>Urząd Gminy</t>
  </si>
  <si>
    <t>Wykonanie dokumentacji technicznej zasilania elektrycznego stacji i przepompowni</t>
  </si>
  <si>
    <t xml:space="preserve">Montaż  trójników na istniejącej sieci kanalizacyjnej  </t>
  </si>
  <si>
    <t>Razem dział 010 - Rolnictwo i łowiectwo</t>
  </si>
  <si>
    <t>400</t>
  </si>
  <si>
    <t>40002</t>
  </si>
  <si>
    <t>Zakup pompy do stacji uzdatniania wody</t>
  </si>
  <si>
    <t>Razem dział 400 - Wytwarzanie i zaopatrywanie w energię elektryczną, gaz i wodę</t>
  </si>
  <si>
    <t xml:space="preserve"> Budowa  chodnika w ciągu drogi  wojewódzkiej nr 719  na ul. Kościuszki w mjsc. Sade Budy   od  ul. Długiej  i  m. Stare Budy do drogi  w kier. Baranowa 
 oraz budowa ciągu pieszo-rowerowego  w ciągu drogi wojewódzkiej nr 719 (ul. Warszawska)  od ul. Ogrodowej do  przejścia dla pieszych do szkoły w mjsc. Chylice i Chylice Kolonia - zgodnie z porozumieniem  z Samorządem Województwa Mazowieckiego)</t>
  </si>
  <si>
    <t xml:space="preserve">Opracowanie dokumentacji projektowo-kosztorysowej na realizację zadania "Przebudowa drogi wojewódzkiej Nr 719 w zakresie wykonania chodnika od zjazdu do posesji w km 40+400 w miejscowości Jaktorów Kolonia do skrzyżowania z drogą do miejscowości Baranów w km 43+504 w miejscowości  Stare Budy, długość odcinka 3,104 km"  - zgodnie z porozumieniem zawartym z Samorządem Województwa Mazowieckiego
</t>
  </si>
  <si>
    <t>razem rozdz 60013- Drogi publiczne wojewódzkie</t>
  </si>
  <si>
    <t>Przebudowa  układu komunikacyjnego w Gminie Jaktorów  dla zwiększenia dostępności terenów przeznaczonych na cele inwestycyjne, edukacyjne i społeczne, kluczowych dla rozwoju społeczno-gospodarczego gminy, etap I (Przebudowa drogi gminnej Międzyborów - Bieganów na dług  2,46 km)</t>
  </si>
  <si>
    <t xml:space="preserve">Przebudowa drogi gminnej Międzyborów - Bieganów - przebudowa kolektora kanalizacji deszczowej,  sieci energetycznej i telekomunikacyjnej  i inne wydatki nie objęte projektem </t>
  </si>
  <si>
    <t>Aktywizacja gospodarcza Gminy Jaktorów poprzez przebudowę 1,76 km ulicy Parkowej w Jaktorowie.</t>
  </si>
  <si>
    <t>Przebudowa ulicy Parkowej w Jaktorowie (wypłata odszkodowań za grunty)</t>
  </si>
  <si>
    <t xml:space="preserve">Opracowanie map i projektu ciągu pieszo-rowerowego w Jaktorowie wzdłuż drogi Nr 719  na odcinku od ul. Ogrodowej do ul. Alpejskiej </t>
  </si>
  <si>
    <t>Zakup gruntów  pod drogi gminne (ul. Alpejska w  Budach Grzybek)</t>
  </si>
  <si>
    <t>razem rozdział 60016 - Drogi publiczne gminne</t>
  </si>
  <si>
    <t>Razem dział 600 - Transport i łączność</t>
  </si>
  <si>
    <t xml:space="preserve">Zakup programu "Płace, kadry" </t>
  </si>
  <si>
    <t>Razem dział 750 - Administracja publiczna</t>
  </si>
  <si>
    <t xml:space="preserve">Opracowanie studium wykonalności projektu" Zwiększenie wykorzystania odnawialnych źródeł energii i poprawa jakości powietrza poprzez modernizację systemów ogrzewania obiektów użyteczności publicznej  w Gminie Jaktorów tj. Zespołu Szkolno-Przedszkolnego w Jaktorowie i Zespolu Szkół Publicznych w Międzyborowie" </t>
  </si>
  <si>
    <t>Razem dział 801 - Oświata i wychowanie</t>
  </si>
  <si>
    <t>Wykonanie oświetlenia ulic: Jaworowej w Henryszewie, Okulickiego w Jaktorowie Kolonii, Wyspiańskiego w Chylicach</t>
  </si>
  <si>
    <r>
      <t xml:space="preserve">Rozbudowa oświetlenia ulic:
</t>
    </r>
    <r>
      <rPr>
        <sz val="10"/>
        <rFont val="Arial CE"/>
        <family val="2"/>
      </rPr>
      <t xml:space="preserve"> 1) w  Międzyborowie: ul. Słowackiego i  M.Curie-Skłodowskiej, 
2) w Chylicach: ul. Gierymskiego, Ogrodowa, Słoneczna, 
3) w Kolonii Jaktorów i Budach Grzybek: ul. Moniuszki, Ułanów
4) w Sadych Budach: ul. Jagiełły, Chełmońskiego, Wyspiańskiego, Łąkowa, Kolejowa, Długa, Tuwima, Akacjowa, Sadowa, Leśna</t>
    </r>
  </si>
  <si>
    <t xml:space="preserve">Razem dział 900 - Gospodarka komunalna i ochrona środowiska </t>
  </si>
  <si>
    <t>x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</si>
</sst>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#,##0"/>
  </numFmts>
  <fonts count="4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i/>
      <sz val="11"/>
      <name val="Arial"/>
      <family val="2"/>
    </font>
    <font>
      <b/>
      <i/>
      <sz val="11"/>
      <name val="Arial CE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i/>
      <sz val="8"/>
      <name val="Arial"/>
      <family val="2"/>
    </font>
    <font>
      <u val="single"/>
      <sz val="10"/>
      <name val="Arial CE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146">
    <xf numFmtId="164" fontId="0" fillId="0" borderId="0" xfId="0" applyAlignment="1">
      <alignment/>
    </xf>
    <xf numFmtId="164" fontId="0" fillId="0" borderId="0" xfId="54" applyFont="1" applyFill="1" applyBorder="1" applyAlignment="1">
      <alignment horizontal="center"/>
      <protection/>
    </xf>
    <xf numFmtId="164" fontId="0" fillId="0" borderId="0" xfId="54" applyFont="1" applyBorder="1" applyAlignment="1">
      <alignment horizontal="center"/>
      <protection/>
    </xf>
    <xf numFmtId="164" fontId="19" fillId="0" borderId="0" xfId="0" applyFont="1" applyAlignment="1">
      <alignment horizontal="center"/>
    </xf>
    <xf numFmtId="164" fontId="0" fillId="0" borderId="0" xfId="0" applyFont="1" applyBorder="1" applyAlignment="1">
      <alignment/>
    </xf>
    <xf numFmtId="164" fontId="21" fillId="0" borderId="10" xfId="0" applyFont="1" applyFill="1" applyBorder="1" applyAlignment="1">
      <alignment horizontal="center" vertical="center"/>
    </xf>
    <xf numFmtId="164" fontId="22" fillId="0" borderId="0" xfId="0" applyFont="1" applyFill="1" applyAlignment="1">
      <alignment/>
    </xf>
    <xf numFmtId="164" fontId="21" fillId="0" borderId="11" xfId="0" applyFont="1" applyFill="1" applyBorder="1" applyAlignment="1">
      <alignment horizontal="center" vertical="center"/>
    </xf>
    <xf numFmtId="164" fontId="21" fillId="0" borderId="12" xfId="0" applyFont="1" applyFill="1" applyBorder="1" applyAlignment="1">
      <alignment horizontal="left" vertical="center"/>
    </xf>
    <xf numFmtId="164" fontId="21" fillId="0" borderId="10" xfId="0" applyFont="1" applyFill="1" applyBorder="1" applyAlignment="1">
      <alignment horizontal="center" vertical="center" wrapText="1"/>
    </xf>
    <xf numFmtId="164" fontId="21" fillId="0" borderId="12" xfId="0" applyFont="1" applyFill="1" applyBorder="1" applyAlignment="1">
      <alignment horizontal="center" vertical="center"/>
    </xf>
    <xf numFmtId="164" fontId="23" fillId="0" borderId="12" xfId="0" applyFont="1" applyFill="1" applyBorder="1" applyAlignment="1">
      <alignment horizontal="center" vertical="center" wrapText="1"/>
    </xf>
    <xf numFmtId="164" fontId="21" fillId="0" borderId="12" xfId="0" applyFont="1" applyFill="1" applyBorder="1" applyAlignment="1">
      <alignment horizontal="center" vertical="center" wrapText="1"/>
    </xf>
    <xf numFmtId="164" fontId="24" fillId="0" borderId="12" xfId="0" applyFont="1" applyBorder="1" applyAlignment="1">
      <alignment horizontal="center" vertical="center"/>
    </xf>
    <xf numFmtId="164" fontId="24" fillId="0" borderId="0" xfId="0" applyFont="1" applyAlignment="1">
      <alignment horizontal="center" vertical="center"/>
    </xf>
    <xf numFmtId="164" fontId="25" fillId="0" borderId="10" xfId="0" applyFont="1" applyBorder="1" applyAlignment="1">
      <alignment horizontal="center"/>
    </xf>
    <xf numFmtId="164" fontId="25" fillId="0" borderId="13" xfId="0" applyFont="1" applyBorder="1" applyAlignment="1">
      <alignment horizontal="center"/>
    </xf>
    <xf numFmtId="164" fontId="26" fillId="0" borderId="12" xfId="0" applyFont="1" applyBorder="1" applyAlignment="1">
      <alignment/>
    </xf>
    <xf numFmtId="165" fontId="27" fillId="0" borderId="12" xfId="54" applyNumberFormat="1" applyFont="1" applyBorder="1" applyAlignment="1">
      <alignment vertical="center"/>
      <protection/>
    </xf>
    <xf numFmtId="164" fontId="28" fillId="0" borderId="13" xfId="0" applyFont="1" applyBorder="1" applyAlignment="1">
      <alignment horizontal="center"/>
    </xf>
    <xf numFmtId="164" fontId="29" fillId="0" borderId="12" xfId="0" applyFont="1" applyBorder="1" applyAlignment="1">
      <alignment/>
    </xf>
    <xf numFmtId="165" fontId="0" fillId="0" borderId="12" xfId="54" applyNumberFormat="1" applyBorder="1" applyAlignment="1">
      <alignment vertical="center"/>
      <protection/>
    </xf>
    <xf numFmtId="166" fontId="0" fillId="0" borderId="12" xfId="54" applyNumberFormat="1" applyFont="1" applyBorder="1" applyAlignment="1">
      <alignment horizontal="right" vertical="center" wrapText="1"/>
      <protection/>
    </xf>
    <xf numFmtId="164" fontId="28" fillId="0" borderId="12" xfId="0" applyFont="1" applyBorder="1" applyAlignment="1">
      <alignment horizontal="center"/>
    </xf>
    <xf numFmtId="165" fontId="27" fillId="0" borderId="12" xfId="54" applyNumberFormat="1" applyFont="1" applyBorder="1" applyAlignment="1">
      <alignment horizontal="right" vertical="center" wrapText="1"/>
      <protection/>
    </xf>
    <xf numFmtId="165" fontId="0" fillId="0" borderId="12" xfId="54" applyNumberFormat="1" applyFont="1" applyBorder="1" applyAlignment="1">
      <alignment horizontal="right" vertical="center" wrapText="1"/>
      <protection/>
    </xf>
    <xf numFmtId="165" fontId="0" fillId="0" borderId="12" xfId="54" applyNumberFormat="1" applyFont="1" applyBorder="1" applyAlignment="1">
      <alignment vertical="center"/>
      <protection/>
    </xf>
    <xf numFmtId="164" fontId="21" fillId="0" borderId="12" xfId="54" applyFont="1" applyBorder="1" applyAlignment="1">
      <alignment horizontal="center" vertical="center"/>
      <protection/>
    </xf>
    <xf numFmtId="165" fontId="20" fillId="0" borderId="12" xfId="54" applyNumberFormat="1" applyFont="1" applyBorder="1" applyAlignment="1">
      <alignment vertical="center"/>
      <protection/>
    </xf>
    <xf numFmtId="164" fontId="0" fillId="0" borderId="0" xfId="0" applyAlignment="1">
      <alignment horizontal="center"/>
    </xf>
    <xf numFmtId="164" fontId="0" fillId="0" borderId="0" xfId="0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21" fillId="0" borderId="0" xfId="0" applyFont="1" applyAlignment="1">
      <alignment vertical="center"/>
    </xf>
    <xf numFmtId="164" fontId="19" fillId="0" borderId="0" xfId="0" applyFont="1" applyAlignment="1">
      <alignment vertical="center"/>
    </xf>
    <xf numFmtId="164" fontId="30" fillId="0" borderId="0" xfId="0" applyFont="1" applyAlignment="1">
      <alignment horizontal="center" vertical="center"/>
    </xf>
    <xf numFmtId="164" fontId="31" fillId="0" borderId="14" xfId="0" applyFont="1" applyBorder="1" applyAlignment="1">
      <alignment horizontal="left" vertical="center"/>
    </xf>
    <xf numFmtId="164" fontId="20" fillId="0" borderId="12" xfId="0" applyFont="1" applyFill="1" applyBorder="1" applyAlignment="1">
      <alignment horizontal="center" vertical="center" wrapText="1"/>
    </xf>
    <xf numFmtId="164" fontId="32" fillId="0" borderId="12" xfId="0" applyFont="1" applyFill="1" applyBorder="1" applyAlignment="1">
      <alignment horizontal="center" vertical="center" wrapText="1"/>
    </xf>
    <xf numFmtId="164" fontId="33" fillId="0" borderId="12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/>
    </xf>
    <xf numFmtId="164" fontId="32" fillId="0" borderId="15" xfId="0" applyFont="1" applyFill="1" applyBorder="1" applyAlignment="1">
      <alignment horizontal="center" vertical="center" wrapText="1"/>
    </xf>
    <xf numFmtId="164" fontId="34" fillId="0" borderId="12" xfId="0" applyFont="1" applyBorder="1" applyAlignment="1">
      <alignment horizontal="center" vertical="center" wrapText="1"/>
    </xf>
    <xf numFmtId="164" fontId="34" fillId="0" borderId="0" xfId="0" applyFont="1" applyAlignment="1">
      <alignment/>
    </xf>
    <xf numFmtId="164" fontId="26" fillId="0" borderId="12" xfId="0" applyFont="1" applyBorder="1" applyAlignment="1">
      <alignment wrapText="1"/>
    </xf>
    <xf numFmtId="165" fontId="27" fillId="0" borderId="12" xfId="0" applyNumberFormat="1" applyFont="1" applyFill="1" applyBorder="1" applyAlignment="1">
      <alignment vertical="center" wrapText="1"/>
    </xf>
    <xf numFmtId="165" fontId="35" fillId="0" borderId="12" xfId="0" applyNumberFormat="1" applyFont="1" applyFill="1" applyBorder="1" applyAlignment="1">
      <alignment vertical="center" wrapText="1"/>
    </xf>
    <xf numFmtId="164" fontId="0" fillId="0" borderId="0" xfId="0" applyFont="1" applyAlignment="1">
      <alignment/>
    </xf>
    <xf numFmtId="164" fontId="28" fillId="0" borderId="12" xfId="0" applyFont="1" applyBorder="1" applyAlignment="1">
      <alignment horizontal="center" vertical="center"/>
    </xf>
    <xf numFmtId="164" fontId="29" fillId="0" borderId="12" xfId="0" applyFont="1" applyBorder="1" applyAlignment="1">
      <alignment vertical="top" wrapText="1"/>
    </xf>
    <xf numFmtId="165" fontId="0" fillId="0" borderId="12" xfId="54" applyNumberFormat="1" applyFont="1" applyBorder="1" applyAlignment="1">
      <alignment horizontal="right" vertical="center"/>
      <protection/>
    </xf>
    <xf numFmtId="165" fontId="36" fillId="0" borderId="12" xfId="0" applyNumberFormat="1" applyFont="1" applyFill="1" applyBorder="1" applyAlignment="1">
      <alignment vertical="center" wrapText="1"/>
    </xf>
    <xf numFmtId="166" fontId="0" fillId="0" borderId="12" xfId="54" applyNumberFormat="1" applyFont="1" applyBorder="1" applyAlignment="1">
      <alignment horizontal="center" vertical="center"/>
      <protection/>
    </xf>
    <xf numFmtId="164" fontId="28" fillId="0" borderId="10" xfId="0" applyFont="1" applyBorder="1" applyAlignment="1">
      <alignment horizontal="center"/>
    </xf>
    <xf numFmtId="164" fontId="26" fillId="0" borderId="12" xfId="0" applyFont="1" applyBorder="1" applyAlignment="1">
      <alignment vertical="top" wrapText="1"/>
    </xf>
    <xf numFmtId="165" fontId="27" fillId="0" borderId="12" xfId="54" applyNumberFormat="1" applyFont="1" applyBorder="1" applyAlignment="1">
      <alignment horizontal="right" vertical="center"/>
      <protection/>
    </xf>
    <xf numFmtId="164" fontId="27" fillId="0" borderId="12" xfId="0" applyFont="1" applyFill="1" applyBorder="1" applyAlignment="1">
      <alignment horizontal="center" vertical="center" wrapText="1"/>
    </xf>
    <xf numFmtId="165" fontId="35" fillId="0" borderId="12" xfId="0" applyNumberFormat="1" applyFont="1" applyFill="1" applyBorder="1" applyAlignment="1">
      <alignment horizontal="right" vertical="center" wrapText="1"/>
    </xf>
    <xf numFmtId="164" fontId="37" fillId="0" borderId="0" xfId="0" applyFont="1" applyFill="1" applyAlignment="1">
      <alignment/>
    </xf>
    <xf numFmtId="165" fontId="34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164" fontId="37" fillId="0" borderId="0" xfId="0" applyFont="1" applyBorder="1" applyAlignment="1">
      <alignment horizontal="left" vertical="center"/>
    </xf>
    <xf numFmtId="164" fontId="0" fillId="0" borderId="0" xfId="0" applyFont="1" applyBorder="1" applyAlignment="1">
      <alignment horizontal="left" vertical="top" wrapText="1"/>
    </xf>
    <xf numFmtId="164" fontId="22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164" fontId="0" fillId="0" borderId="0" xfId="0" applyFont="1" applyBorder="1" applyAlignment="1">
      <alignment horizontal="center"/>
    </xf>
    <xf numFmtId="164" fontId="0" fillId="0" borderId="0" xfId="54" applyFont="1" applyBorder="1" applyAlignment="1">
      <alignment horizontal="right"/>
      <protection/>
    </xf>
    <xf numFmtId="164" fontId="22" fillId="0" borderId="0" xfId="0" applyFont="1" applyAlignment="1">
      <alignment horizontal="center" vertical="center"/>
    </xf>
    <xf numFmtId="164" fontId="32" fillId="0" borderId="16" xfId="0" applyFont="1" applyFill="1" applyBorder="1" applyAlignment="1">
      <alignment horizontal="center" vertical="center" wrapText="1"/>
    </xf>
    <xf numFmtId="164" fontId="36" fillId="0" borderId="15" xfId="0" applyFont="1" applyFill="1" applyBorder="1" applyAlignment="1">
      <alignment horizontal="center" vertical="center" wrapText="1"/>
    </xf>
    <xf numFmtId="164" fontId="33" fillId="0" borderId="15" xfId="0" applyFont="1" applyFill="1" applyBorder="1" applyAlignment="1">
      <alignment horizontal="center" vertical="center" wrapText="1"/>
    </xf>
    <xf numFmtId="164" fontId="36" fillId="0" borderId="15" xfId="0" applyFont="1" applyBorder="1" applyAlignment="1">
      <alignment horizontal="center" vertical="center" wrapText="1"/>
    </xf>
    <xf numFmtId="164" fontId="36" fillId="0" borderId="12" xfId="0" applyFont="1" applyBorder="1" applyAlignment="1">
      <alignment horizontal="center" vertical="center" wrapText="1"/>
    </xf>
    <xf numFmtId="164" fontId="36" fillId="0" borderId="0" xfId="0" applyFont="1" applyAlignment="1">
      <alignment/>
    </xf>
    <xf numFmtId="166" fontId="26" fillId="0" borderId="12" xfId="0" applyNumberFormat="1" applyFont="1" applyBorder="1" applyAlignment="1">
      <alignment horizontal="center"/>
    </xf>
    <xf numFmtId="164" fontId="0" fillId="0" borderId="13" xfId="0" applyBorder="1" applyAlignment="1">
      <alignment/>
    </xf>
    <xf numFmtId="164" fontId="27" fillId="0" borderId="10" xfId="55" applyFont="1" applyBorder="1" applyAlignment="1">
      <alignment vertical="center" wrapText="1"/>
      <protection/>
    </xf>
    <xf numFmtId="165" fontId="27" fillId="0" borderId="10" xfId="54" applyNumberFormat="1" applyFont="1" applyBorder="1" applyAlignment="1">
      <alignment vertical="center"/>
      <protection/>
    </xf>
    <xf numFmtId="164" fontId="39" fillId="0" borderId="12" xfId="0" applyFont="1" applyBorder="1" applyAlignment="1">
      <alignment horizontal="center" vertical="center" wrapText="1"/>
    </xf>
    <xf numFmtId="164" fontId="0" fillId="0" borderId="10" xfId="0" applyBorder="1" applyAlignment="1">
      <alignment horizontal="center"/>
    </xf>
    <xf numFmtId="166" fontId="0" fillId="0" borderId="12" xfId="0" applyNumberFormat="1" applyFont="1" applyBorder="1" applyAlignment="1">
      <alignment horizontal="center" vertical="center" wrapText="1"/>
    </xf>
    <xf numFmtId="164" fontId="0" fillId="0" borderId="12" xfId="55" applyFont="1" applyBorder="1" applyAlignment="1">
      <alignment vertical="center" wrapText="1"/>
      <protection/>
    </xf>
    <xf numFmtId="165" fontId="0" fillId="0" borderId="10" xfId="54" applyNumberFormat="1" applyFont="1" applyBorder="1" applyAlignment="1">
      <alignment vertical="center"/>
      <protection/>
    </xf>
    <xf numFmtId="166" fontId="0" fillId="0" borderId="10" xfId="54" applyNumberFormat="1" applyFont="1" applyBorder="1" applyAlignment="1">
      <alignment horizontal="right" vertical="center" wrapText="1"/>
      <protection/>
    </xf>
    <xf numFmtId="164" fontId="20" fillId="0" borderId="12" xfId="55" applyFont="1" applyBorder="1" applyAlignment="1">
      <alignment horizontal="center" vertical="center" wrapText="1"/>
      <protection/>
    </xf>
    <xf numFmtId="165" fontId="20" fillId="0" borderId="12" xfId="55" applyNumberFormat="1" applyFont="1" applyBorder="1" applyAlignment="1">
      <alignment vertical="center" wrapText="1"/>
      <protection/>
    </xf>
    <xf numFmtId="167" fontId="20" fillId="0" borderId="12" xfId="55" applyNumberFormat="1" applyFont="1" applyBorder="1" applyAlignment="1">
      <alignment vertical="center" wrapText="1"/>
      <protection/>
    </xf>
    <xf numFmtId="164" fontId="0" fillId="0" borderId="17" xfId="0" applyFont="1" applyBorder="1" applyAlignment="1">
      <alignment horizontal="center" vertical="center"/>
    </xf>
    <xf numFmtId="164" fontId="22" fillId="0" borderId="0" xfId="0" applyFont="1" applyBorder="1" applyAlignment="1">
      <alignment horizontal="left" vertical="top" wrapText="1"/>
    </xf>
    <xf numFmtId="164" fontId="0" fillId="0" borderId="0" xfId="55" applyFont="1" applyFill="1" applyBorder="1" applyAlignment="1">
      <alignment horizontal="right"/>
      <protection/>
    </xf>
    <xf numFmtId="164" fontId="0" fillId="0" borderId="0" xfId="54" applyFont="1" applyAlignment="1">
      <alignment/>
      <protection/>
    </xf>
    <xf numFmtId="164" fontId="31" fillId="0" borderId="0" xfId="0" applyFont="1" applyBorder="1" applyAlignment="1">
      <alignment horizontal="center" vertical="center" wrapText="1"/>
    </xf>
    <xf numFmtId="164" fontId="19" fillId="0" borderId="0" xfId="0" applyFont="1" applyAlignment="1">
      <alignment horizontal="center" vertical="center" wrapText="1"/>
    </xf>
    <xf numFmtId="164" fontId="40" fillId="0" borderId="0" xfId="0" applyFont="1" applyAlignment="1">
      <alignment horizontal="right" vertical="center"/>
    </xf>
    <xf numFmtId="164" fontId="41" fillId="0" borderId="12" xfId="0" applyFont="1" applyFill="1" applyBorder="1" applyAlignment="1">
      <alignment horizontal="center" vertical="center" textRotation="90" wrapText="1"/>
    </xf>
    <xf numFmtId="164" fontId="22" fillId="0" borderId="0" xfId="0" applyFont="1" applyFill="1" applyAlignment="1">
      <alignment vertical="center"/>
    </xf>
    <xf numFmtId="164" fontId="41" fillId="0" borderId="12" xfId="0" applyFont="1" applyFill="1" applyBorder="1" applyAlignment="1">
      <alignment horizontal="center" vertical="center" wrapText="1"/>
    </xf>
    <xf numFmtId="164" fontId="36" fillId="0" borderId="0" xfId="0" applyFont="1" applyAlignment="1">
      <alignment vertical="center"/>
    </xf>
    <xf numFmtId="164" fontId="22" fillId="0" borderId="12" xfId="0" applyFont="1" applyBorder="1" applyAlignment="1">
      <alignment horizontal="center" vertical="center"/>
    </xf>
    <xf numFmtId="166" fontId="28" fillId="0" borderId="12" xfId="0" applyNumberFormat="1" applyFont="1" applyBorder="1" applyAlignment="1">
      <alignment horizontal="center" vertical="center" wrapText="1"/>
    </xf>
    <xf numFmtId="164" fontId="22" fillId="0" borderId="12" xfId="0" applyFont="1" applyBorder="1" applyAlignment="1">
      <alignment horizontal="left" vertical="top" wrapText="1"/>
    </xf>
    <xf numFmtId="167" fontId="29" fillId="0" borderId="12" xfId="0" applyNumberFormat="1" applyFont="1" applyBorder="1" applyAlignment="1">
      <alignment/>
    </xf>
    <xf numFmtId="164" fontId="40" fillId="0" borderId="12" xfId="0" applyFont="1" applyBorder="1" applyAlignment="1">
      <alignment horizontal="center" vertical="center"/>
    </xf>
    <xf numFmtId="164" fontId="0" fillId="0" borderId="12" xfId="0" applyFont="1" applyBorder="1" applyAlignment="1">
      <alignment horizontal="center" vertical="top" wrapText="1"/>
    </xf>
    <xf numFmtId="164" fontId="34" fillId="0" borderId="0" xfId="0" applyFont="1" applyAlignment="1">
      <alignment vertical="center"/>
    </xf>
    <xf numFmtId="164" fontId="0" fillId="0" borderId="12" xfId="0" applyFont="1" applyBorder="1" applyAlignment="1">
      <alignment vertical="center" wrapText="1"/>
    </xf>
    <xf numFmtId="164" fontId="27" fillId="0" borderId="16" xfId="0" applyFont="1" applyBorder="1" applyAlignment="1">
      <alignment horizontal="center" vertical="center"/>
    </xf>
    <xf numFmtId="167" fontId="26" fillId="0" borderId="12" xfId="0" applyNumberFormat="1" applyFont="1" applyBorder="1" applyAlignment="1">
      <alignment/>
    </xf>
    <xf numFmtId="164" fontId="42" fillId="0" borderId="12" xfId="0" applyFont="1" applyBorder="1" applyAlignment="1">
      <alignment horizontal="center" vertical="center"/>
    </xf>
    <xf numFmtId="164" fontId="0" fillId="0" borderId="12" xfId="0" applyBorder="1" applyAlignment="1">
      <alignment horizontal="center" vertical="center"/>
    </xf>
    <xf numFmtId="164" fontId="28" fillId="0" borderId="12" xfId="0" applyFont="1" applyBorder="1" applyAlignment="1">
      <alignment vertical="center" wrapText="1"/>
    </xf>
    <xf numFmtId="164" fontId="0" fillId="0" borderId="12" xfId="0" applyBorder="1" applyAlignment="1">
      <alignment vertical="center"/>
    </xf>
    <xf numFmtId="164" fontId="36" fillId="0" borderId="12" xfId="0" applyFont="1" applyBorder="1" applyAlignment="1">
      <alignment vertical="center" wrapText="1"/>
    </xf>
    <xf numFmtId="164" fontId="26" fillId="0" borderId="16" xfId="0" applyFont="1" applyBorder="1" applyAlignment="1">
      <alignment horizontal="center" vertical="top" wrapText="1"/>
    </xf>
    <xf numFmtId="164" fontId="27" fillId="0" borderId="12" xfId="0" applyFont="1" applyBorder="1" applyAlignment="1">
      <alignment vertical="center"/>
    </xf>
    <xf numFmtId="164" fontId="35" fillId="0" borderId="12" xfId="0" applyFont="1" applyBorder="1" applyAlignment="1">
      <alignment vertical="center" wrapText="1"/>
    </xf>
    <xf numFmtId="164" fontId="27" fillId="0" borderId="0" xfId="0" applyFont="1" applyAlignment="1">
      <alignment vertical="center"/>
    </xf>
    <xf numFmtId="167" fontId="28" fillId="0" borderId="12" xfId="0" applyNumberFormat="1" applyFont="1" applyBorder="1" applyAlignment="1">
      <alignment vertical="center"/>
    </xf>
    <xf numFmtId="164" fontId="34" fillId="0" borderId="12" xfId="0" applyFont="1" applyBorder="1" applyAlignment="1">
      <alignment vertical="center" wrapText="1"/>
    </xf>
    <xf numFmtId="164" fontId="0" fillId="0" borderId="12" xfId="0" applyFont="1" applyBorder="1" applyAlignment="1">
      <alignment horizontal="center" vertical="center" wrapText="1"/>
    </xf>
    <xf numFmtId="164" fontId="0" fillId="0" borderId="12" xfId="0" applyFont="1" applyBorder="1" applyAlignment="1">
      <alignment horizontal="center" vertical="center"/>
    </xf>
    <xf numFmtId="165" fontId="22" fillId="0" borderId="12" xfId="0" applyNumberFormat="1" applyFont="1" applyBorder="1" applyAlignment="1">
      <alignment vertical="center" wrapText="1"/>
    </xf>
    <xf numFmtId="165" fontId="29" fillId="0" borderId="12" xfId="0" applyNumberFormat="1" applyFont="1" applyBorder="1" applyAlignment="1">
      <alignment vertical="top" wrapText="1"/>
    </xf>
    <xf numFmtId="164" fontId="0" fillId="0" borderId="12" xfId="0" applyFont="1" applyBorder="1" applyAlignment="1">
      <alignment vertical="center"/>
    </xf>
    <xf numFmtId="167" fontId="22" fillId="0" borderId="12" xfId="0" applyNumberFormat="1" applyFont="1" applyBorder="1" applyAlignment="1">
      <alignment vertical="center" wrapText="1"/>
    </xf>
    <xf numFmtId="167" fontId="40" fillId="0" borderId="12" xfId="0" applyNumberFormat="1" applyFont="1" applyBorder="1" applyAlignment="1">
      <alignment vertical="center" wrapText="1"/>
    </xf>
    <xf numFmtId="164" fontId="0" fillId="0" borderId="18" xfId="0" applyBorder="1" applyAlignment="1">
      <alignment horizontal="center" vertical="center"/>
    </xf>
    <xf numFmtId="164" fontId="29" fillId="0" borderId="12" xfId="0" applyFont="1" applyBorder="1" applyAlignment="1">
      <alignment horizontal="left" vertical="center" wrapText="1"/>
    </xf>
    <xf numFmtId="164" fontId="26" fillId="0" borderId="12" xfId="0" applyFont="1" applyBorder="1" applyAlignment="1">
      <alignment horizontal="center" vertical="center" wrapText="1"/>
    </xf>
    <xf numFmtId="165" fontId="21" fillId="0" borderId="12" xfId="0" applyNumberFormat="1" applyFont="1" applyBorder="1" applyAlignment="1">
      <alignment vertical="center" wrapText="1"/>
    </xf>
    <xf numFmtId="167" fontId="25" fillId="0" borderId="12" xfId="0" applyNumberFormat="1" applyFont="1" applyBorder="1" applyAlignment="1">
      <alignment vertical="center"/>
    </xf>
    <xf numFmtId="164" fontId="28" fillId="0" borderId="12" xfId="0" applyFont="1" applyBorder="1" applyAlignment="1">
      <alignment vertical="center"/>
    </xf>
    <xf numFmtId="164" fontId="43" fillId="0" borderId="12" xfId="0" applyFont="1" applyBorder="1" applyAlignment="1">
      <alignment vertical="center" wrapText="1"/>
    </xf>
    <xf numFmtId="164" fontId="0" fillId="0" borderId="16" xfId="0" applyBorder="1" applyAlignment="1">
      <alignment horizontal="center" vertical="center"/>
    </xf>
    <xf numFmtId="164" fontId="20" fillId="0" borderId="12" xfId="0" applyFont="1" applyBorder="1" applyAlignment="1">
      <alignment vertical="center"/>
    </xf>
    <xf numFmtId="164" fontId="20" fillId="0" borderId="0" xfId="0" applyFont="1" applyAlignment="1">
      <alignment vertical="center"/>
    </xf>
    <xf numFmtId="164" fontId="44" fillId="0" borderId="18" xfId="0" applyFont="1" applyBorder="1" applyAlignment="1">
      <alignment horizontal="left" vertical="top" wrapText="1"/>
    </xf>
    <xf numFmtId="164" fontId="31" fillId="0" borderId="12" xfId="0" applyFont="1" applyBorder="1" applyAlignment="1">
      <alignment horizontal="center" vertical="center"/>
    </xf>
    <xf numFmtId="165" fontId="45" fillId="0" borderId="12" xfId="0" applyNumberFormat="1" applyFont="1" applyBorder="1" applyAlignment="1">
      <alignment vertical="center"/>
    </xf>
    <xf numFmtId="164" fontId="28" fillId="0" borderId="0" xfId="0" applyFont="1" applyAlignment="1">
      <alignment vertical="center"/>
    </xf>
    <xf numFmtId="164" fontId="31" fillId="0" borderId="0" xfId="0" applyFont="1" applyBorder="1" applyAlignment="1">
      <alignment horizontal="center" vertical="center"/>
    </xf>
    <xf numFmtId="165" fontId="21" fillId="0" borderId="0" xfId="0" applyNumberFormat="1" applyFont="1" applyBorder="1" applyAlignment="1">
      <alignment vertical="center" wrapText="1"/>
    </xf>
    <xf numFmtId="164" fontId="28" fillId="0" borderId="0" xfId="0" applyFont="1" applyBorder="1" applyAlignment="1">
      <alignment vertical="center"/>
    </xf>
    <xf numFmtId="165" fontId="45" fillId="0" borderId="0" xfId="0" applyNumberFormat="1" applyFont="1" applyBorder="1" applyAlignment="1">
      <alignment vertical="center"/>
    </xf>
    <xf numFmtId="165" fontId="22" fillId="0" borderId="0" xfId="0" applyNumberFormat="1" applyFont="1" applyBorder="1" applyAlignment="1">
      <alignment vertical="center" wrapText="1"/>
    </xf>
    <xf numFmtId="164" fontId="0" fillId="0" borderId="0" xfId="0" applyAlignment="1">
      <alignment horizontal="center" vertical="center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Arkusz1" xfId="54"/>
    <cellStyle name="Normalny_Arkusz5" xfId="55"/>
    <cellStyle name="Obliczenia" xfId="56"/>
    <cellStyle name="Suma" xfId="57"/>
    <cellStyle name="Tekst objaśnienia" xfId="58"/>
    <cellStyle name="Tekst ostrzeżenia" xfId="59"/>
    <cellStyle name="Tytuł" xfId="60"/>
    <cellStyle name="Uwaga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D1" sqref="D1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39.57421875" style="0" customWidth="1"/>
    <col min="4" max="4" width="15.00390625" style="0" customWidth="1"/>
    <col min="5" max="5" width="13.00390625" style="0" customWidth="1"/>
    <col min="6" max="6" width="16.28125" style="0" customWidth="1"/>
    <col min="7" max="7" width="13.8515625" style="0" customWidth="1"/>
    <col min="8" max="8" width="14.421875" style="0" customWidth="1"/>
    <col min="9" max="9" width="14.57421875" style="0" customWidth="1"/>
  </cols>
  <sheetData>
    <row r="1" spans="4:9" ht="18" customHeight="1">
      <c r="D1" s="1" t="s">
        <v>0</v>
      </c>
      <c r="E1" s="1"/>
      <c r="F1" s="1"/>
      <c r="G1" s="1"/>
      <c r="H1" s="1"/>
      <c r="I1" s="1"/>
    </row>
    <row r="2" spans="4:9" ht="17.25" customHeight="1">
      <c r="D2" s="2" t="s">
        <v>1</v>
      </c>
      <c r="E2" s="2"/>
      <c r="F2" s="2"/>
      <c r="G2" s="2"/>
      <c r="H2" s="2"/>
      <c r="I2" s="2"/>
    </row>
    <row r="3" spans="3:7" ht="20.25" customHeight="1">
      <c r="C3" s="3" t="s">
        <v>2</v>
      </c>
      <c r="D3" s="3"/>
      <c r="E3" s="3"/>
      <c r="F3" s="3"/>
      <c r="G3" s="3"/>
    </row>
    <row r="4" spans="1:3" ht="22.5" customHeight="1">
      <c r="A4" s="4" t="s">
        <v>3</v>
      </c>
      <c r="B4" s="4"/>
      <c r="C4" s="4"/>
    </row>
    <row r="5" ht="16.5" customHeight="1"/>
    <row r="6" spans="1:9" s="6" customFormat="1" ht="18.75" customHeight="1">
      <c r="A6" s="5"/>
      <c r="B6" s="5"/>
      <c r="C6" s="5"/>
      <c r="D6" s="5" t="s">
        <v>4</v>
      </c>
      <c r="E6" s="5"/>
      <c r="F6" s="5"/>
      <c r="G6" s="5"/>
      <c r="H6" s="5"/>
      <c r="I6" s="5"/>
    </row>
    <row r="7" spans="1:9" s="6" customFormat="1" ht="16.5" customHeight="1">
      <c r="A7" s="7" t="s">
        <v>5</v>
      </c>
      <c r="B7" s="7" t="s">
        <v>6</v>
      </c>
      <c r="C7" s="7" t="s">
        <v>7</v>
      </c>
      <c r="D7" s="5" t="s">
        <v>8</v>
      </c>
      <c r="E7" s="5"/>
      <c r="F7" s="5"/>
      <c r="G7" s="5"/>
      <c r="H7" s="8" t="s">
        <v>9</v>
      </c>
      <c r="I7" s="8"/>
    </row>
    <row r="8" spans="1:9" s="6" customFormat="1" ht="28.5" customHeight="1">
      <c r="A8" s="7"/>
      <c r="B8" s="7"/>
      <c r="C8" s="7"/>
      <c r="D8" s="5"/>
      <c r="E8" s="5"/>
      <c r="F8" s="5"/>
      <c r="G8" s="5"/>
      <c r="H8" s="5" t="s">
        <v>10</v>
      </c>
      <c r="I8" s="9" t="s">
        <v>11</v>
      </c>
    </row>
    <row r="9" spans="1:9" s="6" customFormat="1" ht="18.75" customHeight="1">
      <c r="A9" s="10"/>
      <c r="B9" s="10"/>
      <c r="C9" s="10"/>
      <c r="D9" s="11" t="s">
        <v>12</v>
      </c>
      <c r="E9" s="11" t="s">
        <v>13</v>
      </c>
      <c r="F9" s="11" t="s">
        <v>14</v>
      </c>
      <c r="G9" s="11" t="s">
        <v>15</v>
      </c>
      <c r="H9" s="10"/>
      <c r="I9" s="12"/>
    </row>
    <row r="10" spans="1:9" s="14" customFormat="1" ht="17.25" customHeight="1">
      <c r="A10" s="13">
        <v>1</v>
      </c>
      <c r="B10" s="13">
        <v>2</v>
      </c>
      <c r="C10" s="13">
        <v>3</v>
      </c>
      <c r="D10" s="13">
        <v>4</v>
      </c>
      <c r="E10" s="13"/>
      <c r="F10" s="13"/>
      <c r="G10" s="13"/>
      <c r="H10" s="13">
        <v>5</v>
      </c>
      <c r="I10" s="13">
        <v>6</v>
      </c>
    </row>
    <row r="11" spans="1:9" s="14" customFormat="1" ht="20.25" customHeight="1">
      <c r="A11" s="15">
        <v>600</v>
      </c>
      <c r="B11" s="16"/>
      <c r="C11" s="17" t="s">
        <v>16</v>
      </c>
      <c r="D11" s="18">
        <v>8657989.4</v>
      </c>
      <c r="E11" s="18">
        <f>E12</f>
        <v>600000</v>
      </c>
      <c r="F11" s="18">
        <f>F12</f>
        <v>600000</v>
      </c>
      <c r="G11" s="18">
        <f aca="true" t="shared" si="0" ref="G11:G17">D11-E11+F11</f>
        <v>8657989.4</v>
      </c>
      <c r="H11" s="18">
        <v>3348810</v>
      </c>
      <c r="I11" s="18">
        <v>5309179.4</v>
      </c>
    </row>
    <row r="12" spans="1:9" s="14" customFormat="1" ht="27.75" customHeight="1">
      <c r="A12" s="13"/>
      <c r="B12" s="19">
        <v>60016</v>
      </c>
      <c r="C12" s="20" t="s">
        <v>17</v>
      </c>
      <c r="D12" s="21">
        <v>7979489.4</v>
      </c>
      <c r="E12" s="21">
        <v>600000</v>
      </c>
      <c r="F12" s="21">
        <v>600000</v>
      </c>
      <c r="G12" s="21">
        <f t="shared" si="0"/>
        <v>7979489.4</v>
      </c>
      <c r="H12" s="21">
        <v>555000</v>
      </c>
      <c r="I12" s="22" t="s">
        <v>18</v>
      </c>
    </row>
    <row r="13" spans="1:9" s="14" customFormat="1" ht="22.5" customHeight="1">
      <c r="A13" s="15">
        <v>801</v>
      </c>
      <c r="B13" s="23"/>
      <c r="C13" s="17" t="s">
        <v>19</v>
      </c>
      <c r="D13" s="18">
        <v>12249887</v>
      </c>
      <c r="E13" s="18">
        <v>0</v>
      </c>
      <c r="F13" s="18">
        <f>F14</f>
        <v>9000</v>
      </c>
      <c r="G13" s="18">
        <f t="shared" si="0"/>
        <v>12258887</v>
      </c>
      <c r="H13" s="18">
        <v>11826387</v>
      </c>
      <c r="I13" s="24">
        <v>432500</v>
      </c>
    </row>
    <row r="14" spans="1:9" s="14" customFormat="1" ht="20.25" customHeight="1">
      <c r="A14" s="13"/>
      <c r="B14" s="23">
        <v>80101</v>
      </c>
      <c r="C14" s="20" t="s">
        <v>20</v>
      </c>
      <c r="D14" s="21">
        <v>5695932</v>
      </c>
      <c r="E14" s="21"/>
      <c r="F14" s="21">
        <v>9000</v>
      </c>
      <c r="G14" s="21">
        <f t="shared" si="0"/>
        <v>5704932</v>
      </c>
      <c r="H14" s="21">
        <v>9000</v>
      </c>
      <c r="I14" s="25"/>
    </row>
    <row r="15" spans="1:9" s="14" customFormat="1" ht="21.75" customHeight="1">
      <c r="A15" s="15">
        <v>854</v>
      </c>
      <c r="B15" s="23"/>
      <c r="C15" s="17" t="s">
        <v>21</v>
      </c>
      <c r="D15" s="18">
        <v>321519</v>
      </c>
      <c r="E15" s="18">
        <f>E16</f>
        <v>9000</v>
      </c>
      <c r="F15" s="18">
        <v>0</v>
      </c>
      <c r="G15" s="18">
        <f t="shared" si="0"/>
        <v>312519</v>
      </c>
      <c r="H15" s="18">
        <v>312519</v>
      </c>
      <c r="I15" s="25"/>
    </row>
    <row r="16" spans="1:9" s="14" customFormat="1" ht="19.5" customHeight="1">
      <c r="A16" s="13"/>
      <c r="B16" s="23">
        <v>85401</v>
      </c>
      <c r="C16" s="20" t="s">
        <v>22</v>
      </c>
      <c r="D16" s="21">
        <v>269347</v>
      </c>
      <c r="E16" s="21">
        <v>9000</v>
      </c>
      <c r="F16" s="21"/>
      <c r="G16" s="26">
        <f t="shared" si="0"/>
        <v>260347</v>
      </c>
      <c r="H16" s="21">
        <v>-9000</v>
      </c>
      <c r="I16" s="25"/>
    </row>
    <row r="17" spans="1:9" ht="22.5" customHeight="1">
      <c r="A17" s="27" t="s">
        <v>23</v>
      </c>
      <c r="B17" s="27"/>
      <c r="C17" s="27"/>
      <c r="D17" s="28">
        <v>35753783.4</v>
      </c>
      <c r="E17" s="28">
        <f>E11+E13+E15</f>
        <v>609000</v>
      </c>
      <c r="F17" s="28">
        <f>F11+F13+F15</f>
        <v>609000</v>
      </c>
      <c r="G17" s="28">
        <f t="shared" si="0"/>
        <v>35753783.4</v>
      </c>
      <c r="H17" s="28">
        <f>G17-I17</f>
        <v>28021501</v>
      </c>
      <c r="I17" s="28">
        <v>7732282.4</v>
      </c>
    </row>
    <row r="18" spans="1:7" ht="20.25" customHeight="1">
      <c r="A18" s="29"/>
      <c r="C18" s="30"/>
      <c r="D18" s="30"/>
      <c r="E18" s="30"/>
      <c r="F18" s="30"/>
      <c r="G18" s="30"/>
    </row>
    <row r="19" spans="1:9" ht="12.75">
      <c r="A19" s="29"/>
      <c r="C19" s="30"/>
      <c r="D19" s="30"/>
      <c r="E19" s="30"/>
      <c r="F19" s="30"/>
      <c r="G19" s="31" t="s">
        <v>24</v>
      </c>
      <c r="H19" s="31"/>
      <c r="I19" s="31"/>
    </row>
    <row r="20" spans="1:7" ht="12.75">
      <c r="A20" s="29"/>
      <c r="C20" s="30"/>
      <c r="D20" s="30"/>
      <c r="E20" s="30"/>
      <c r="F20" s="30"/>
      <c r="G20" s="30"/>
    </row>
    <row r="21" spans="1:9" ht="12.75">
      <c r="A21" s="29"/>
      <c r="C21" s="30"/>
      <c r="D21" s="30"/>
      <c r="E21" s="30"/>
      <c r="F21" s="30"/>
      <c r="G21" s="31" t="s">
        <v>25</v>
      </c>
      <c r="H21" s="31"/>
      <c r="I21" s="31"/>
    </row>
    <row r="22" spans="1:7" ht="12.75">
      <c r="A22" s="29"/>
      <c r="C22" s="30"/>
      <c r="D22" s="30"/>
      <c r="E22" s="30"/>
      <c r="F22" s="30"/>
      <c r="G22" s="30"/>
    </row>
    <row r="23" spans="3:7" ht="12.75">
      <c r="C23" s="30"/>
      <c r="D23" s="30"/>
      <c r="E23" s="30"/>
      <c r="F23" s="30"/>
      <c r="G23" s="30"/>
    </row>
    <row r="24" spans="3:7" ht="12.75">
      <c r="C24" s="30"/>
      <c r="D24" s="30"/>
      <c r="E24" s="30"/>
      <c r="F24" s="30"/>
      <c r="G24" s="30"/>
    </row>
    <row r="25" spans="3:7" ht="12.75">
      <c r="C25" s="30"/>
      <c r="D25" s="30"/>
      <c r="E25" s="30"/>
      <c r="F25" s="30"/>
      <c r="G25" s="30"/>
    </row>
    <row r="26" spans="3:7" ht="12.75">
      <c r="C26" s="30"/>
      <c r="D26" s="30"/>
      <c r="E26" s="30"/>
      <c r="F26" s="30"/>
      <c r="G26" s="30"/>
    </row>
    <row r="27" spans="3:7" ht="12.75">
      <c r="C27" s="30"/>
      <c r="D27" s="30"/>
      <c r="E27" s="30"/>
      <c r="F27" s="30"/>
      <c r="G27" s="30"/>
    </row>
    <row r="28" spans="3:7" ht="12.75">
      <c r="C28" s="30"/>
      <c r="D28" s="30"/>
      <c r="E28" s="30"/>
      <c r="F28" s="30"/>
      <c r="G28" s="30"/>
    </row>
    <row r="29" spans="3:7" ht="12.75">
      <c r="C29" s="30"/>
      <c r="D29" s="30"/>
      <c r="E29" s="30"/>
      <c r="F29" s="30"/>
      <c r="G29" s="30"/>
    </row>
  </sheetData>
  <sheetProtection selectLockedCells="1" selectUnlockedCells="1"/>
  <mergeCells count="13">
    <mergeCell ref="D1:I1"/>
    <mergeCell ref="D2:I2"/>
    <mergeCell ref="A4:C4"/>
    <mergeCell ref="D6:I6"/>
    <mergeCell ref="A7:A8"/>
    <mergeCell ref="B7:B8"/>
    <mergeCell ref="C7:C8"/>
    <mergeCell ref="D7:G8"/>
    <mergeCell ref="H7:I7"/>
    <mergeCell ref="D10:G10"/>
    <mergeCell ref="A17:C17"/>
    <mergeCell ref="G19:I19"/>
    <mergeCell ref="G21:I21"/>
  </mergeCells>
  <printOptions/>
  <pageMargins left="0.7201388888888889" right="0.3402777777777778" top="0.3" bottom="0.3597222222222222" header="0.5118055555555555" footer="0.5118055555555555"/>
  <pageSetup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C1">
      <selection activeCell="D16" sqref="D16"/>
    </sheetView>
  </sheetViews>
  <sheetFormatPr defaultColWidth="9.140625" defaultRowHeight="12.75"/>
  <cols>
    <col min="1" max="1" width="5.57421875" style="30" customWidth="1"/>
    <col min="2" max="2" width="7.8515625" style="30" customWidth="1"/>
    <col min="3" max="3" width="20.7109375" style="30" customWidth="1"/>
    <col min="4" max="4" width="13.140625" style="30" customWidth="1"/>
    <col min="5" max="5" width="9.57421875" style="30" customWidth="1"/>
    <col min="6" max="6" width="11.140625" style="30" customWidth="1"/>
    <col min="7" max="7" width="13.00390625" style="30" customWidth="1"/>
    <col min="8" max="8" width="12.7109375" style="30" customWidth="1"/>
    <col min="9" max="9" width="12.28125" style="30" customWidth="1"/>
    <col min="10" max="10" width="11.8515625" style="30" customWidth="1"/>
    <col min="11" max="11" width="10.7109375" style="30" customWidth="1"/>
    <col min="12" max="12" width="11.8515625" style="0" customWidth="1"/>
    <col min="13" max="13" width="9.7109375" style="0" customWidth="1"/>
    <col min="14" max="14" width="8.421875" style="0" customWidth="1"/>
    <col min="15" max="15" width="9.8515625" style="0" customWidth="1"/>
  </cols>
  <sheetData>
    <row r="1" spans="1:15" ht="12" customHeight="1">
      <c r="A1" s="32"/>
      <c r="B1" s="33"/>
      <c r="C1" s="33"/>
      <c r="D1" s="33"/>
      <c r="E1" s="33"/>
      <c r="F1" s="33"/>
      <c r="G1" s="33"/>
      <c r="H1" s="33"/>
      <c r="I1" s="33"/>
      <c r="J1" s="1" t="s">
        <v>26</v>
      </c>
      <c r="K1" s="1"/>
      <c r="L1" s="1"/>
      <c r="M1" s="1"/>
      <c r="N1" s="1"/>
      <c r="O1" s="1"/>
    </row>
    <row r="2" spans="1:15" ht="12" customHeight="1">
      <c r="A2" s="32"/>
      <c r="B2" s="33"/>
      <c r="C2" s="33"/>
      <c r="D2" s="33"/>
      <c r="E2" s="33"/>
      <c r="F2" s="33"/>
      <c r="G2" s="33"/>
      <c r="H2" s="2" t="s">
        <v>27</v>
      </c>
      <c r="I2" s="2"/>
      <c r="J2" s="2"/>
      <c r="K2" s="2"/>
      <c r="L2" s="2"/>
      <c r="M2" s="2"/>
      <c r="N2" s="2"/>
      <c r="O2" s="2"/>
    </row>
    <row r="3" spans="1:9" ht="18.75" customHeight="1">
      <c r="A3" s="34"/>
      <c r="B3" s="34"/>
      <c r="C3" s="34"/>
      <c r="D3" s="34"/>
      <c r="E3" s="34"/>
      <c r="F3" s="34"/>
      <c r="G3" s="34"/>
      <c r="H3" s="34"/>
      <c r="I3" s="34"/>
    </row>
    <row r="4" spans="1:15" ht="18.75" customHeight="1">
      <c r="A4" s="35" t="s">
        <v>28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9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39" customFormat="1" ht="20.25" customHeight="1">
      <c r="A6" s="36" t="s">
        <v>5</v>
      </c>
      <c r="B6" s="36" t="s">
        <v>6</v>
      </c>
      <c r="C6" s="36" t="s">
        <v>7</v>
      </c>
      <c r="D6" s="37" t="s">
        <v>8</v>
      </c>
      <c r="E6" s="37"/>
      <c r="F6" s="37"/>
      <c r="G6" s="37"/>
      <c r="H6" s="37" t="s">
        <v>29</v>
      </c>
      <c r="I6" s="37" t="s">
        <v>30</v>
      </c>
      <c r="J6" s="37"/>
      <c r="K6" s="37" t="s">
        <v>31</v>
      </c>
      <c r="L6" s="38" t="s">
        <v>32</v>
      </c>
      <c r="M6" s="37" t="s">
        <v>33</v>
      </c>
      <c r="N6" s="37" t="s">
        <v>34</v>
      </c>
      <c r="O6" s="37" t="s">
        <v>35</v>
      </c>
    </row>
    <row r="7" spans="1:15" s="39" customFormat="1" ht="86.25" customHeight="1">
      <c r="A7" s="36"/>
      <c r="B7" s="36"/>
      <c r="C7" s="36"/>
      <c r="D7" s="40" t="s">
        <v>12</v>
      </c>
      <c r="E7" s="40" t="s">
        <v>13</v>
      </c>
      <c r="F7" s="40" t="s">
        <v>14</v>
      </c>
      <c r="G7" s="40" t="s">
        <v>36</v>
      </c>
      <c r="H7" s="37"/>
      <c r="I7" s="38" t="s">
        <v>37</v>
      </c>
      <c r="J7" s="37" t="s">
        <v>38</v>
      </c>
      <c r="K7" s="37"/>
      <c r="L7" s="38"/>
      <c r="M7" s="37"/>
      <c r="N7" s="37"/>
      <c r="O7" s="37"/>
    </row>
    <row r="8" spans="1:15" s="42" customFormat="1" ht="12" customHeight="1">
      <c r="A8" s="41">
        <v>1</v>
      </c>
      <c r="B8" s="41">
        <v>2</v>
      </c>
      <c r="C8" s="41">
        <v>3</v>
      </c>
      <c r="D8" s="41">
        <v>4</v>
      </c>
      <c r="E8" s="41"/>
      <c r="F8" s="41"/>
      <c r="G8" s="41"/>
      <c r="H8" s="41">
        <v>5</v>
      </c>
      <c r="I8" s="41">
        <v>6</v>
      </c>
      <c r="J8" s="41">
        <v>7</v>
      </c>
      <c r="K8" s="41">
        <v>8</v>
      </c>
      <c r="L8" s="41">
        <v>9</v>
      </c>
      <c r="M8" s="41">
        <v>10</v>
      </c>
      <c r="N8" s="41">
        <v>11</v>
      </c>
      <c r="O8" s="41">
        <v>12</v>
      </c>
    </row>
    <row r="9" spans="1:15" s="46" customFormat="1" ht="27" customHeight="1">
      <c r="A9" s="15">
        <v>600</v>
      </c>
      <c r="B9" s="19"/>
      <c r="C9" s="43" t="s">
        <v>16</v>
      </c>
      <c r="D9" s="44">
        <v>2793810</v>
      </c>
      <c r="E9" s="44">
        <v>0</v>
      </c>
      <c r="F9" s="44">
        <f>F10</f>
        <v>555000</v>
      </c>
      <c r="G9" s="44">
        <f aca="true" t="shared" si="0" ref="G9:G15">D9-E9+F9</f>
        <v>3348810</v>
      </c>
      <c r="H9" s="44">
        <v>3348810</v>
      </c>
      <c r="I9" s="44">
        <v>42300</v>
      </c>
      <c r="J9" s="44">
        <v>3306510</v>
      </c>
      <c r="K9" s="45">
        <v>0</v>
      </c>
      <c r="L9" s="45"/>
      <c r="M9" s="45"/>
      <c r="N9" s="45"/>
      <c r="O9" s="45"/>
    </row>
    <row r="10" spans="1:15" s="42" customFormat="1" ht="30.75" customHeight="1">
      <c r="A10" s="23"/>
      <c r="B10" s="47">
        <v>60016</v>
      </c>
      <c r="C10" s="48" t="s">
        <v>17</v>
      </c>
      <c r="D10" s="49">
        <v>2785310</v>
      </c>
      <c r="E10" s="50"/>
      <c r="F10" s="49">
        <v>555000</v>
      </c>
      <c r="G10" s="49">
        <f t="shared" si="0"/>
        <v>3340310</v>
      </c>
      <c r="H10" s="49">
        <v>555000</v>
      </c>
      <c r="I10" s="51"/>
      <c r="J10" s="49">
        <v>555000</v>
      </c>
      <c r="K10" s="49">
        <v>0</v>
      </c>
      <c r="L10" s="51"/>
      <c r="M10" s="51"/>
      <c r="N10" s="51"/>
      <c r="O10" s="51"/>
    </row>
    <row r="11" spans="1:15" s="42" customFormat="1" ht="28.5" customHeight="1">
      <c r="A11" s="52">
        <v>801</v>
      </c>
      <c r="B11" s="23"/>
      <c r="C11" s="53" t="s">
        <v>19</v>
      </c>
      <c r="D11" s="54">
        <v>11817387</v>
      </c>
      <c r="E11" s="45">
        <v>0</v>
      </c>
      <c r="F11" s="54">
        <f>F12</f>
        <v>9000</v>
      </c>
      <c r="G11" s="54">
        <f t="shared" si="0"/>
        <v>11826387</v>
      </c>
      <c r="H11" s="54">
        <v>10939159</v>
      </c>
      <c r="I11" s="54">
        <v>8836690</v>
      </c>
      <c r="J11" s="54">
        <v>2102469</v>
      </c>
      <c r="K11" s="54">
        <v>277000</v>
      </c>
      <c r="L11" s="54">
        <v>549212</v>
      </c>
      <c r="M11" s="54">
        <v>61016</v>
      </c>
      <c r="N11" s="54"/>
      <c r="O11" s="54"/>
    </row>
    <row r="12" spans="1:15" s="42" customFormat="1" ht="20.25" customHeight="1">
      <c r="A12" s="15"/>
      <c r="B12" s="23">
        <v>80101</v>
      </c>
      <c r="C12" s="20" t="s">
        <v>20</v>
      </c>
      <c r="D12" s="49">
        <v>5613432</v>
      </c>
      <c r="E12" s="50"/>
      <c r="F12" s="49">
        <v>9000</v>
      </c>
      <c r="G12" s="49">
        <f t="shared" si="0"/>
        <v>5622432</v>
      </c>
      <c r="H12" s="49">
        <v>9000</v>
      </c>
      <c r="I12" s="54"/>
      <c r="J12" s="49">
        <v>9000</v>
      </c>
      <c r="K12" s="54"/>
      <c r="L12" s="51"/>
      <c r="M12" s="51"/>
      <c r="N12" s="51"/>
      <c r="O12" s="51"/>
    </row>
    <row r="13" spans="1:15" s="42" customFormat="1" ht="27.75" customHeight="1">
      <c r="A13" s="15">
        <v>854</v>
      </c>
      <c r="B13" s="23"/>
      <c r="C13" s="53" t="s">
        <v>21</v>
      </c>
      <c r="D13" s="54">
        <v>321519</v>
      </c>
      <c r="E13" s="45">
        <f>E14</f>
        <v>9000</v>
      </c>
      <c r="F13" s="54">
        <v>0</v>
      </c>
      <c r="G13" s="45">
        <f t="shared" si="0"/>
        <v>312519</v>
      </c>
      <c r="H13" s="54">
        <v>244039</v>
      </c>
      <c r="I13" s="54">
        <v>223111</v>
      </c>
      <c r="J13" s="54">
        <v>20928</v>
      </c>
      <c r="K13" s="54"/>
      <c r="L13" s="54">
        <v>68480</v>
      </c>
      <c r="M13" s="51"/>
      <c r="N13" s="51"/>
      <c r="O13" s="51"/>
    </row>
    <row r="14" spans="1:15" s="42" customFormat="1" ht="21" customHeight="1">
      <c r="A14" s="13"/>
      <c r="B14" s="23">
        <v>85401</v>
      </c>
      <c r="C14" s="20" t="s">
        <v>22</v>
      </c>
      <c r="D14" s="49">
        <v>269347</v>
      </c>
      <c r="E14" s="50">
        <v>9000</v>
      </c>
      <c r="F14" s="49"/>
      <c r="G14" s="49">
        <f t="shared" si="0"/>
        <v>260347</v>
      </c>
      <c r="H14" s="49">
        <v>-9000</v>
      </c>
      <c r="I14" s="51"/>
      <c r="J14" s="49">
        <v>-9000</v>
      </c>
      <c r="K14" s="51"/>
      <c r="L14" s="51"/>
      <c r="M14" s="51"/>
      <c r="N14" s="51"/>
      <c r="O14" s="51"/>
    </row>
    <row r="15" spans="1:15" s="57" customFormat="1" ht="27" customHeight="1">
      <c r="A15" s="55" t="s">
        <v>39</v>
      </c>
      <c r="B15" s="55"/>
      <c r="C15" s="55"/>
      <c r="D15" s="56">
        <v>27466501</v>
      </c>
      <c r="E15" s="56">
        <f>E9+E11+E13</f>
        <v>9000</v>
      </c>
      <c r="F15" s="56">
        <f>F9+F11+F13</f>
        <v>564000</v>
      </c>
      <c r="G15" s="56">
        <f t="shared" si="0"/>
        <v>28021501</v>
      </c>
      <c r="H15" s="56">
        <v>22352109</v>
      </c>
      <c r="I15" s="56">
        <v>13573292.4</v>
      </c>
      <c r="J15" s="56">
        <v>8778816.6</v>
      </c>
      <c r="K15" s="56">
        <v>780705</v>
      </c>
      <c r="L15" s="56">
        <v>4029112</v>
      </c>
      <c r="M15" s="56">
        <v>61016</v>
      </c>
      <c r="N15" s="56">
        <v>0</v>
      </c>
      <c r="O15" s="56">
        <v>798559</v>
      </c>
    </row>
    <row r="16" spans="1:8" ht="24.75" customHeight="1">
      <c r="A16" s="30" t="s">
        <v>40</v>
      </c>
      <c r="D16" s="58"/>
      <c r="E16" s="58"/>
      <c r="F16" s="58"/>
      <c r="G16" s="58"/>
      <c r="H16" s="59"/>
    </row>
    <row r="17" spans="1:8" ht="19.5" customHeight="1">
      <c r="A17" s="60" t="s">
        <v>41</v>
      </c>
      <c r="B17" s="60"/>
      <c r="C17" s="60"/>
      <c r="D17" s="60"/>
      <c r="E17" s="60"/>
      <c r="F17" s="60"/>
      <c r="G17" s="58"/>
      <c r="H17" s="59"/>
    </row>
    <row r="18" spans="1:15" ht="44.25" customHeight="1">
      <c r="A18" s="61" t="s">
        <v>42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</row>
    <row r="19" spans="1:11" s="46" customFormat="1" ht="22.5" customHeight="1">
      <c r="A19" s="62"/>
      <c r="B19" s="63"/>
      <c r="C19" s="63"/>
      <c r="D19" s="63"/>
      <c r="E19" s="63"/>
      <c r="F19" s="63"/>
      <c r="G19" s="63"/>
      <c r="H19" s="63"/>
      <c r="I19" s="63"/>
      <c r="J19" s="64"/>
      <c r="K19" s="63"/>
    </row>
    <row r="20" spans="9:14" ht="12.75">
      <c r="I20" s="59"/>
      <c r="J20" s="65" t="s">
        <v>24</v>
      </c>
      <c r="K20" s="65"/>
      <c r="L20" s="65"/>
      <c r="M20" s="65"/>
      <c r="N20" s="65"/>
    </row>
    <row r="21" ht="12.75">
      <c r="H21" s="59"/>
    </row>
    <row r="22" spans="10:14" ht="20.25" customHeight="1">
      <c r="J22" s="65" t="s">
        <v>25</v>
      </c>
      <c r="K22" s="65"/>
      <c r="L22" s="65"/>
      <c r="M22" s="65"/>
      <c r="N22" s="65"/>
    </row>
    <row r="27" ht="12.75">
      <c r="J27" s="59"/>
    </row>
  </sheetData>
  <sheetProtection selectLockedCells="1" selectUnlockedCells="1"/>
  <mergeCells count="20">
    <mergeCell ref="J1:O1"/>
    <mergeCell ref="H2:O2"/>
    <mergeCell ref="A4:O5"/>
    <mergeCell ref="A6:A7"/>
    <mergeCell ref="B6:B7"/>
    <mergeCell ref="C6:C7"/>
    <mergeCell ref="D6:G6"/>
    <mergeCell ref="H6:H7"/>
    <mergeCell ref="I6:J6"/>
    <mergeCell ref="K6:K7"/>
    <mergeCell ref="L6:L7"/>
    <mergeCell ref="M6:M7"/>
    <mergeCell ref="N6:N7"/>
    <mergeCell ref="O6:O7"/>
    <mergeCell ref="D8:G8"/>
    <mergeCell ref="A15:C15"/>
    <mergeCell ref="A17:F17"/>
    <mergeCell ref="A18:O18"/>
    <mergeCell ref="J20:N20"/>
    <mergeCell ref="J22:N22"/>
  </mergeCells>
  <printOptions/>
  <pageMargins left="0.4701388888888889" right="0.1701388888888889" top="0.5701388888888889" bottom="0.9840277777777777" header="0.5118055555555555" footer="0.5118055555555555"/>
  <pageSetup horizontalDpi="300" verticalDpi="3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3" sqref="A13"/>
    </sheetView>
  </sheetViews>
  <sheetFormatPr defaultColWidth="9.140625" defaultRowHeight="12.75"/>
  <cols>
    <col min="1" max="1" width="6.140625" style="30" customWidth="1"/>
    <col min="2" max="2" width="8.140625" style="30" customWidth="1"/>
    <col min="3" max="3" width="23.00390625" style="30" customWidth="1"/>
    <col min="4" max="4" width="14.57421875" style="30" customWidth="1"/>
    <col min="5" max="6" width="14.7109375" style="30" customWidth="1"/>
    <col min="7" max="7" width="13.8515625" style="30" customWidth="1"/>
    <col min="8" max="8" width="15.140625" style="30" customWidth="1"/>
    <col min="9" max="9" width="14.7109375" style="30" customWidth="1"/>
    <col min="10" max="10" width="11.57421875" style="30" customWidth="1"/>
    <col min="11" max="11" width="8.7109375" style="0" customWidth="1"/>
    <col min="12" max="12" width="12.00390625" style="0" customWidth="1"/>
  </cols>
  <sheetData>
    <row r="1" spans="7:12" ht="12.75">
      <c r="G1" s="1" t="s">
        <v>43</v>
      </c>
      <c r="H1" s="1"/>
      <c r="I1" s="1"/>
      <c r="J1" s="1"/>
      <c r="K1" s="1"/>
      <c r="L1" s="1"/>
    </row>
    <row r="2" spans="1:12" ht="17.25">
      <c r="A2" s="34"/>
      <c r="B2" s="34"/>
      <c r="C2" s="34"/>
      <c r="D2" s="34"/>
      <c r="E2" s="66" t="s">
        <v>27</v>
      </c>
      <c r="F2" s="66"/>
      <c r="G2" s="66"/>
      <c r="H2" s="66"/>
      <c r="I2" s="66"/>
      <c r="J2" s="66"/>
      <c r="K2" s="66"/>
      <c r="L2" s="66"/>
    </row>
    <row r="3" spans="1:10" ht="18.75" customHeight="1">
      <c r="A3" s="34"/>
      <c r="B3" s="34"/>
      <c r="C3" s="34"/>
      <c r="D3" s="34"/>
      <c r="E3" s="34"/>
      <c r="F3" s="34"/>
      <c r="G3" s="34"/>
      <c r="H3" s="34"/>
      <c r="J3" s="67"/>
    </row>
    <row r="4" spans="1:12" ht="15.75" customHeight="1">
      <c r="A4" s="67"/>
      <c r="B4" s="67"/>
      <c r="C4" s="67"/>
      <c r="D4" s="67"/>
      <c r="E4" s="32" t="s">
        <v>44</v>
      </c>
      <c r="F4" s="32"/>
      <c r="G4" s="67"/>
      <c r="H4" s="33"/>
      <c r="I4" s="33"/>
      <c r="J4" s="33"/>
      <c r="K4" s="33"/>
      <c r="L4" s="33"/>
    </row>
    <row r="5" spans="1:12" s="39" customFormat="1" ht="20.25" customHeight="1">
      <c r="A5" s="37" t="s">
        <v>5</v>
      </c>
      <c r="B5" s="37" t="s">
        <v>6</v>
      </c>
      <c r="C5" s="37" t="s">
        <v>7</v>
      </c>
      <c r="D5" s="37" t="s">
        <v>8</v>
      </c>
      <c r="E5" s="37"/>
      <c r="F5" s="37"/>
      <c r="G5" s="37"/>
      <c r="H5" s="37" t="s">
        <v>45</v>
      </c>
      <c r="I5" s="68" t="s">
        <v>46</v>
      </c>
      <c r="J5" s="37" t="s">
        <v>47</v>
      </c>
      <c r="K5" s="38" t="s">
        <v>48</v>
      </c>
      <c r="L5" s="37" t="s">
        <v>49</v>
      </c>
    </row>
    <row r="6" spans="1:12" s="39" customFormat="1" ht="78.75" customHeight="1">
      <c r="A6" s="37"/>
      <c r="B6" s="37"/>
      <c r="C6" s="37"/>
      <c r="D6" s="37"/>
      <c r="E6" s="37"/>
      <c r="F6" s="37"/>
      <c r="G6" s="37"/>
      <c r="H6" s="37"/>
      <c r="I6" s="38" t="s">
        <v>50</v>
      </c>
      <c r="J6" s="37"/>
      <c r="K6" s="37"/>
      <c r="L6" s="37"/>
    </row>
    <row r="7" spans="1:12" s="39" customFormat="1" ht="17.25" customHeight="1">
      <c r="A7" s="40"/>
      <c r="B7" s="40"/>
      <c r="C7" s="40"/>
      <c r="D7" s="69" t="s">
        <v>51</v>
      </c>
      <c r="E7" s="69" t="s">
        <v>13</v>
      </c>
      <c r="F7" s="69" t="s">
        <v>14</v>
      </c>
      <c r="G7" s="69" t="s">
        <v>52</v>
      </c>
      <c r="H7" s="40"/>
      <c r="I7" s="70"/>
      <c r="J7" s="40"/>
      <c r="K7" s="40"/>
      <c r="L7" s="40"/>
    </row>
    <row r="8" spans="1:12" s="73" customFormat="1" ht="15" customHeight="1">
      <c r="A8" s="71">
        <v>1</v>
      </c>
      <c r="B8" s="71">
        <v>2</v>
      </c>
      <c r="C8" s="71">
        <v>3</v>
      </c>
      <c r="D8" s="72">
        <v>4</v>
      </c>
      <c r="E8" s="72"/>
      <c r="F8" s="72"/>
      <c r="G8" s="72"/>
      <c r="H8" s="71">
        <v>5</v>
      </c>
      <c r="I8" s="71">
        <v>6</v>
      </c>
      <c r="J8" s="71">
        <v>7</v>
      </c>
      <c r="K8" s="71">
        <v>8</v>
      </c>
      <c r="L8" s="71">
        <v>9</v>
      </c>
    </row>
    <row r="9" spans="1:12" s="73" customFormat="1" ht="20.25" customHeight="1">
      <c r="A9" s="74" t="s">
        <v>53</v>
      </c>
      <c r="B9" s="75"/>
      <c r="C9" s="76" t="s">
        <v>16</v>
      </c>
      <c r="D9" s="77">
        <v>5864179.4</v>
      </c>
      <c r="E9" s="77">
        <f>E10</f>
        <v>600000</v>
      </c>
      <c r="F9" s="77">
        <f>F10</f>
        <v>45000</v>
      </c>
      <c r="G9" s="77">
        <f>D9-E9+F9</f>
        <v>5309179.4</v>
      </c>
      <c r="H9" s="77">
        <v>5164179.4</v>
      </c>
      <c r="I9" s="28">
        <v>4007505.18</v>
      </c>
      <c r="J9" s="77">
        <v>0</v>
      </c>
      <c r="K9" s="78"/>
      <c r="L9" s="28">
        <v>100000</v>
      </c>
    </row>
    <row r="10" spans="1:12" s="73" customFormat="1" ht="27" customHeight="1">
      <c r="A10" s="79"/>
      <c r="B10" s="80" t="s">
        <v>54</v>
      </c>
      <c r="C10" s="81" t="s">
        <v>17</v>
      </c>
      <c r="D10" s="82">
        <v>5194179.4</v>
      </c>
      <c r="E10" s="82">
        <v>600000</v>
      </c>
      <c r="F10" s="82">
        <v>45000</v>
      </c>
      <c r="G10" s="82">
        <f>D10-E10+F10</f>
        <v>4639179.4</v>
      </c>
      <c r="H10" s="83" t="s">
        <v>55</v>
      </c>
      <c r="I10" s="82">
        <v>0</v>
      </c>
      <c r="J10" s="72"/>
      <c r="K10" s="72"/>
      <c r="L10" s="72"/>
    </row>
    <row r="11" spans="1:12" s="46" customFormat="1" ht="19.5" customHeight="1">
      <c r="A11" s="84" t="s">
        <v>39</v>
      </c>
      <c r="B11" s="84"/>
      <c r="C11" s="84"/>
      <c r="D11" s="28">
        <v>8287282.4</v>
      </c>
      <c r="E11" s="28">
        <f>E9</f>
        <v>600000</v>
      </c>
      <c r="F11" s="28">
        <f>F9</f>
        <v>45000</v>
      </c>
      <c r="G11" s="28">
        <f>D11-E11+F11</f>
        <v>7732282.4</v>
      </c>
      <c r="H11" s="28">
        <v>7001679.4</v>
      </c>
      <c r="I11" s="28">
        <v>4007505.18</v>
      </c>
      <c r="J11" s="85">
        <v>500000</v>
      </c>
      <c r="K11" s="86">
        <v>0</v>
      </c>
      <c r="L11" s="85">
        <v>130603</v>
      </c>
    </row>
    <row r="12" spans="1:2" ht="30" customHeight="1">
      <c r="A12" s="87" t="s">
        <v>56</v>
      </c>
      <c r="B12" s="87"/>
    </row>
    <row r="13" spans="1:12" ht="47.25" customHeight="1">
      <c r="A13" s="61" t="s">
        <v>57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11" ht="30" customHeight="1">
      <c r="A14" s="88"/>
      <c r="B14" s="88"/>
      <c r="C14" s="88"/>
      <c r="D14" s="88"/>
      <c r="E14" s="88"/>
      <c r="F14" s="88"/>
      <c r="G14" s="88"/>
      <c r="I14" s="31" t="s">
        <v>24</v>
      </c>
      <c r="J14" s="31"/>
      <c r="K14" s="31"/>
    </row>
    <row r="16" spans="9:11" ht="12.75" customHeight="1">
      <c r="I16" s="31" t="s">
        <v>25</v>
      </c>
      <c r="J16" s="31"/>
      <c r="K16" s="31"/>
    </row>
  </sheetData>
  <sheetProtection selectLockedCells="1" selectUnlockedCells="1"/>
  <mergeCells count="17">
    <mergeCell ref="G1:L1"/>
    <mergeCell ref="E2:L2"/>
    <mergeCell ref="A5:A6"/>
    <mergeCell ref="B5:B6"/>
    <mergeCell ref="C5:C6"/>
    <mergeCell ref="D5:G6"/>
    <mergeCell ref="H5:H6"/>
    <mergeCell ref="J5:J6"/>
    <mergeCell ref="K5:K6"/>
    <mergeCell ref="L5:L6"/>
    <mergeCell ref="D8:G8"/>
    <mergeCell ref="A11:C11"/>
    <mergeCell ref="A12:B12"/>
    <mergeCell ref="A13:L13"/>
    <mergeCell ref="A14:G14"/>
    <mergeCell ref="I14:K14"/>
    <mergeCell ref="I16:K16"/>
  </mergeCells>
  <printOptions/>
  <pageMargins left="0.4701388888888889" right="0.2701388888888889" top="0.7097222222222223" bottom="0.4798611111111111" header="0.5118055555555555" footer="0.5118055555555555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22">
      <selection activeCell="A25" sqref="A25"/>
    </sheetView>
  </sheetViews>
  <sheetFormatPr defaultColWidth="9.140625" defaultRowHeight="12.75"/>
  <cols>
    <col min="1" max="1" width="4.7109375" style="30" customWidth="1"/>
    <col min="2" max="2" width="6.57421875" style="30" customWidth="1"/>
    <col min="3" max="3" width="7.00390625" style="30" customWidth="1"/>
    <col min="4" max="4" width="47.7109375" style="30" customWidth="1"/>
    <col min="5" max="5" width="12.8515625" style="30" customWidth="1"/>
    <col min="6" max="6" width="13.00390625" style="30" customWidth="1"/>
    <col min="7" max="7" width="11.421875" style="30" customWidth="1"/>
    <col min="8" max="8" width="9.140625" style="30" customWidth="1"/>
    <col min="9" max="9" width="12.8515625" style="30" customWidth="1"/>
    <col min="10" max="11" width="11.57421875" style="30" customWidth="1"/>
    <col min="12" max="12" width="10.8515625" style="30" customWidth="1"/>
    <col min="13" max="16384" width="9.140625" style="30" customWidth="1"/>
  </cols>
  <sheetData>
    <row r="1" spans="5:12" ht="12.75">
      <c r="E1" s="89" t="s">
        <v>58</v>
      </c>
      <c r="F1" s="89"/>
      <c r="G1" s="89"/>
      <c r="H1" s="89"/>
      <c r="I1" s="89"/>
      <c r="J1" s="89"/>
      <c r="K1" s="89"/>
      <c r="L1" s="89"/>
    </row>
    <row r="2" spans="6:13" ht="18" customHeight="1">
      <c r="F2" s="2" t="s">
        <v>59</v>
      </c>
      <c r="G2" s="2"/>
      <c r="H2" s="2"/>
      <c r="I2" s="2"/>
      <c r="J2" s="2"/>
      <c r="K2" s="2"/>
      <c r="L2" s="2"/>
      <c r="M2" s="90"/>
    </row>
    <row r="3" ht="7.5" customHeight="1"/>
    <row r="4" spans="1:12" ht="14.25" customHeight="1">
      <c r="A4" s="91" t="s">
        <v>60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10.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3"/>
    </row>
    <row r="6" spans="1:12" s="95" customFormat="1" ht="16.5" customHeight="1">
      <c r="A6" s="10" t="s">
        <v>61</v>
      </c>
      <c r="B6" s="10" t="s">
        <v>5</v>
      </c>
      <c r="C6" s="10" t="s">
        <v>62</v>
      </c>
      <c r="D6" s="12" t="s">
        <v>63</v>
      </c>
      <c r="E6" s="12" t="s">
        <v>64</v>
      </c>
      <c r="F6" s="12" t="s">
        <v>65</v>
      </c>
      <c r="G6" s="12"/>
      <c r="H6" s="12"/>
      <c r="I6" s="12"/>
      <c r="J6" s="12"/>
      <c r="K6" s="12" t="s">
        <v>66</v>
      </c>
      <c r="L6" s="94" t="s">
        <v>67</v>
      </c>
    </row>
    <row r="7" spans="1:12" s="95" customFormat="1" ht="15" customHeight="1">
      <c r="A7" s="10"/>
      <c r="B7" s="10"/>
      <c r="C7" s="10"/>
      <c r="D7" s="12"/>
      <c r="E7" s="12"/>
      <c r="F7" s="12" t="s">
        <v>68</v>
      </c>
      <c r="G7" s="12" t="s">
        <v>69</v>
      </c>
      <c r="H7" s="12"/>
      <c r="I7" s="12"/>
      <c r="J7" s="12"/>
      <c r="K7" s="12"/>
      <c r="L7" s="94"/>
    </row>
    <row r="8" spans="1:12" s="95" customFormat="1" ht="29.25" customHeight="1">
      <c r="A8" s="10"/>
      <c r="B8" s="10"/>
      <c r="C8" s="10"/>
      <c r="D8" s="12"/>
      <c r="E8" s="12"/>
      <c r="F8" s="12"/>
      <c r="G8" s="12" t="s">
        <v>70</v>
      </c>
      <c r="H8" s="96" t="s">
        <v>71</v>
      </c>
      <c r="I8" s="12" t="s">
        <v>72</v>
      </c>
      <c r="J8" s="96" t="s">
        <v>73</v>
      </c>
      <c r="K8" s="12"/>
      <c r="L8" s="94"/>
    </row>
    <row r="9" spans="1:12" s="95" customFormat="1" ht="15.75" customHeight="1">
      <c r="A9" s="10"/>
      <c r="B9" s="10"/>
      <c r="C9" s="10"/>
      <c r="D9" s="12"/>
      <c r="E9" s="12"/>
      <c r="F9" s="12"/>
      <c r="G9" s="12"/>
      <c r="H9" s="96"/>
      <c r="I9" s="12"/>
      <c r="J9" s="96"/>
      <c r="K9" s="12"/>
      <c r="L9" s="94"/>
    </row>
    <row r="10" spans="1:12" s="95" customFormat="1" ht="7.5" customHeight="1">
      <c r="A10" s="10"/>
      <c r="B10" s="10"/>
      <c r="C10" s="10"/>
      <c r="D10" s="12"/>
      <c r="E10" s="12"/>
      <c r="F10" s="12"/>
      <c r="G10" s="12"/>
      <c r="H10" s="96"/>
      <c r="I10" s="12"/>
      <c r="J10" s="96"/>
      <c r="K10" s="12"/>
      <c r="L10" s="94"/>
    </row>
    <row r="11" spans="1:12" s="97" customFormat="1" ht="13.5" customHeight="1">
      <c r="A11" s="13">
        <v>1</v>
      </c>
      <c r="B11" s="13">
        <v>2</v>
      </c>
      <c r="C11" s="13">
        <v>3</v>
      </c>
      <c r="D11" s="13">
        <v>5</v>
      </c>
      <c r="E11" s="13">
        <v>6</v>
      </c>
      <c r="F11" s="13">
        <v>7</v>
      </c>
      <c r="G11" s="13">
        <v>8</v>
      </c>
      <c r="H11" s="13">
        <v>9</v>
      </c>
      <c r="I11" s="13">
        <v>10</v>
      </c>
      <c r="J11" s="13">
        <v>11</v>
      </c>
      <c r="K11" s="13">
        <v>12</v>
      </c>
      <c r="L11" s="13">
        <v>13</v>
      </c>
    </row>
    <row r="12" spans="1:12" s="104" customFormat="1" ht="37.5" customHeight="1">
      <c r="A12" s="98">
        <v>1</v>
      </c>
      <c r="B12" s="99" t="s">
        <v>74</v>
      </c>
      <c r="C12" s="99" t="s">
        <v>75</v>
      </c>
      <c r="D12" s="100" t="s">
        <v>76</v>
      </c>
      <c r="E12" s="101">
        <f aca="true" t="shared" si="0" ref="E12:F14">F12</f>
        <v>300000</v>
      </c>
      <c r="F12" s="101">
        <f t="shared" si="0"/>
        <v>300000</v>
      </c>
      <c r="G12" s="101">
        <v>300000</v>
      </c>
      <c r="H12" s="102"/>
      <c r="I12" s="102"/>
      <c r="J12" s="102"/>
      <c r="K12" s="102"/>
      <c r="L12" s="103" t="s">
        <v>77</v>
      </c>
    </row>
    <row r="13" spans="1:12" s="104" customFormat="1" ht="27.75" customHeight="1">
      <c r="A13" s="98">
        <v>2</v>
      </c>
      <c r="B13" s="99" t="s">
        <v>74</v>
      </c>
      <c r="C13" s="99" t="s">
        <v>75</v>
      </c>
      <c r="D13" s="100" t="s">
        <v>78</v>
      </c>
      <c r="E13" s="101">
        <f t="shared" si="0"/>
        <v>20000</v>
      </c>
      <c r="F13" s="101">
        <f t="shared" si="0"/>
        <v>20000</v>
      </c>
      <c r="G13" s="101">
        <v>20000</v>
      </c>
      <c r="H13" s="102"/>
      <c r="I13" s="102"/>
      <c r="J13" s="102"/>
      <c r="K13" s="102"/>
      <c r="L13" s="103" t="s">
        <v>77</v>
      </c>
    </row>
    <row r="14" spans="1:12" s="104" customFormat="1" ht="21" customHeight="1">
      <c r="A14" s="98">
        <v>3</v>
      </c>
      <c r="B14" s="99" t="s">
        <v>74</v>
      </c>
      <c r="C14" s="99" t="s">
        <v>75</v>
      </c>
      <c r="D14" s="105" t="s">
        <v>79</v>
      </c>
      <c r="E14" s="101">
        <f t="shared" si="0"/>
        <v>150000</v>
      </c>
      <c r="F14" s="101">
        <f t="shared" si="0"/>
        <v>150000</v>
      </c>
      <c r="G14" s="101">
        <v>150000</v>
      </c>
      <c r="H14" s="102"/>
      <c r="I14" s="102"/>
      <c r="J14" s="102"/>
      <c r="K14" s="102"/>
      <c r="L14" s="103" t="s">
        <v>77</v>
      </c>
    </row>
    <row r="15" spans="1:12" s="104" customFormat="1" ht="18.75" customHeight="1">
      <c r="A15" s="106" t="s">
        <v>80</v>
      </c>
      <c r="B15" s="106"/>
      <c r="C15" s="106"/>
      <c r="D15" s="106"/>
      <c r="E15" s="107">
        <f>SUM(E12:E14)</f>
        <v>470000</v>
      </c>
      <c r="F15" s="107">
        <f>SUM(F12:F14)</f>
        <v>470000</v>
      </c>
      <c r="G15" s="107">
        <f>SUM(G12:G14)</f>
        <v>470000</v>
      </c>
      <c r="H15" s="108"/>
      <c r="I15" s="108"/>
      <c r="J15" s="108"/>
      <c r="K15" s="108"/>
      <c r="L15" s="108"/>
    </row>
    <row r="16" spans="1:12" ht="18.75" customHeight="1">
      <c r="A16" s="109">
        <v>4</v>
      </c>
      <c r="B16" s="99" t="s">
        <v>81</v>
      </c>
      <c r="C16" s="99" t="s">
        <v>82</v>
      </c>
      <c r="D16" s="110" t="s">
        <v>83</v>
      </c>
      <c r="E16" s="101">
        <f>F16</f>
        <v>8000</v>
      </c>
      <c r="F16" s="101">
        <f>G16</f>
        <v>8000</v>
      </c>
      <c r="G16" s="101">
        <v>8000</v>
      </c>
      <c r="H16" s="111"/>
      <c r="I16" s="112"/>
      <c r="J16" s="111"/>
      <c r="K16" s="111"/>
      <c r="L16" s="103" t="s">
        <v>77</v>
      </c>
    </row>
    <row r="17" spans="1:12" s="116" customFormat="1" ht="27" customHeight="1">
      <c r="A17" s="113" t="s">
        <v>84</v>
      </c>
      <c r="B17" s="113"/>
      <c r="C17" s="113"/>
      <c r="D17" s="113"/>
      <c r="E17" s="107">
        <f>F17</f>
        <v>8000</v>
      </c>
      <c r="F17" s="107">
        <f>SUM(F16)</f>
        <v>8000</v>
      </c>
      <c r="G17" s="107">
        <f>SUM(G16)</f>
        <v>8000</v>
      </c>
      <c r="H17" s="114"/>
      <c r="I17" s="115"/>
      <c r="J17" s="114"/>
      <c r="K17" s="114"/>
      <c r="L17" s="114"/>
    </row>
    <row r="18" spans="1:12" ht="100.5" customHeight="1">
      <c r="A18" s="109">
        <v>5</v>
      </c>
      <c r="B18" s="111">
        <v>600</v>
      </c>
      <c r="C18" s="111">
        <v>60013</v>
      </c>
      <c r="D18" s="100" t="s">
        <v>85</v>
      </c>
      <c r="E18" s="117">
        <f>F18</f>
        <v>505000</v>
      </c>
      <c r="F18" s="117">
        <f>G18</f>
        <v>505000</v>
      </c>
      <c r="G18" s="117">
        <v>505000</v>
      </c>
      <c r="H18" s="111"/>
      <c r="I18" s="118"/>
      <c r="J18" s="111"/>
      <c r="K18" s="111"/>
      <c r="L18" s="119" t="s">
        <v>77</v>
      </c>
    </row>
    <row r="19" spans="1:12" ht="100.5" customHeight="1">
      <c r="A19" s="109">
        <v>6</v>
      </c>
      <c r="B19" s="111">
        <v>600</v>
      </c>
      <c r="C19" s="111">
        <v>60013</v>
      </c>
      <c r="D19" s="100" t="s">
        <v>86</v>
      </c>
      <c r="E19" s="117">
        <f>F19</f>
        <v>65000</v>
      </c>
      <c r="F19" s="117">
        <f>G19</f>
        <v>65000</v>
      </c>
      <c r="G19" s="117">
        <v>65000</v>
      </c>
      <c r="H19" s="111"/>
      <c r="I19" s="118"/>
      <c r="J19" s="111"/>
      <c r="K19" s="111"/>
      <c r="L19" s="119" t="s">
        <v>77</v>
      </c>
    </row>
    <row r="20" spans="1:12" ht="19.5" customHeight="1">
      <c r="A20" s="120" t="s">
        <v>87</v>
      </c>
      <c r="B20" s="120"/>
      <c r="C20" s="120"/>
      <c r="D20" s="120"/>
      <c r="E20" s="117">
        <f>SUM(E18:E19)</f>
        <v>570000</v>
      </c>
      <c r="F20" s="117">
        <f>SUM(F18:F19)</f>
        <v>570000</v>
      </c>
      <c r="G20" s="117">
        <f>SUM(G18:G19)</f>
        <v>570000</v>
      </c>
      <c r="H20" s="111"/>
      <c r="I20" s="118"/>
      <c r="J20" s="111"/>
      <c r="K20" s="111"/>
      <c r="L20" s="119"/>
    </row>
    <row r="21" spans="1:12" ht="74.25" customHeight="1">
      <c r="A21" s="109">
        <v>7</v>
      </c>
      <c r="B21" s="111">
        <v>600</v>
      </c>
      <c r="C21" s="111">
        <v>60016</v>
      </c>
      <c r="D21" s="100" t="s">
        <v>88</v>
      </c>
      <c r="E21" s="121">
        <f>F21</f>
        <v>4007505.1799999997</v>
      </c>
      <c r="F21" s="121">
        <f>G21+J21</f>
        <v>4007505.1799999997</v>
      </c>
      <c r="G21" s="121">
        <v>601125.78</v>
      </c>
      <c r="H21" s="111"/>
      <c r="I21" s="122"/>
      <c r="J21" s="121">
        <v>3406379.4</v>
      </c>
      <c r="K21" s="121"/>
      <c r="L21" s="119" t="s">
        <v>77</v>
      </c>
    </row>
    <row r="22" spans="1:12" ht="49.5" customHeight="1">
      <c r="A22" s="109">
        <v>8</v>
      </c>
      <c r="B22" s="123">
        <v>600</v>
      </c>
      <c r="C22" s="123">
        <v>60016</v>
      </c>
      <c r="D22" s="100" t="s">
        <v>89</v>
      </c>
      <c r="E22" s="121">
        <f>F22</f>
        <v>298874.22</v>
      </c>
      <c r="F22" s="121">
        <f>G22</f>
        <v>298874.22</v>
      </c>
      <c r="G22" s="121">
        <v>298874.22</v>
      </c>
      <c r="H22" s="111"/>
      <c r="I22" s="118"/>
      <c r="J22" s="124"/>
      <c r="K22" s="124"/>
      <c r="L22" s="103" t="s">
        <v>77</v>
      </c>
    </row>
    <row r="23" spans="1:12" ht="25.5" customHeight="1">
      <c r="A23" s="109">
        <v>9</v>
      </c>
      <c r="B23" s="111">
        <v>600</v>
      </c>
      <c r="C23" s="111">
        <v>60016</v>
      </c>
      <c r="D23" s="100" t="s">
        <v>90</v>
      </c>
      <c r="E23" s="117">
        <v>0</v>
      </c>
      <c r="F23" s="117">
        <f>G23</f>
        <v>0</v>
      </c>
      <c r="G23" s="117">
        <v>0</v>
      </c>
      <c r="H23" s="111"/>
      <c r="I23" s="118"/>
      <c r="J23" s="124"/>
      <c r="K23" s="125"/>
      <c r="L23" s="119" t="s">
        <v>77</v>
      </c>
    </row>
    <row r="24" spans="1:12" ht="24" customHeight="1">
      <c r="A24" s="109">
        <v>10</v>
      </c>
      <c r="B24" s="111">
        <v>600</v>
      </c>
      <c r="C24" s="111">
        <v>60016</v>
      </c>
      <c r="D24" s="100" t="s">
        <v>91</v>
      </c>
      <c r="E24" s="117">
        <f>F24</f>
        <v>270000</v>
      </c>
      <c r="F24" s="117">
        <f>G24</f>
        <v>270000</v>
      </c>
      <c r="G24" s="117">
        <v>270000</v>
      </c>
      <c r="H24" s="111"/>
      <c r="I24" s="118"/>
      <c r="J24" s="124"/>
      <c r="K24" s="124"/>
      <c r="L24" s="103" t="s">
        <v>77</v>
      </c>
    </row>
    <row r="25" spans="1:12" ht="36.75" customHeight="1">
      <c r="A25" s="109">
        <v>11</v>
      </c>
      <c r="B25" s="109">
        <v>600</v>
      </c>
      <c r="C25" s="109">
        <v>60016</v>
      </c>
      <c r="D25" s="100" t="s">
        <v>92</v>
      </c>
      <c r="E25" s="117">
        <f>F25</f>
        <v>17800</v>
      </c>
      <c r="F25" s="117">
        <f>G25</f>
        <v>17800</v>
      </c>
      <c r="G25" s="117">
        <v>17800</v>
      </c>
      <c r="H25" s="111"/>
      <c r="I25" s="118"/>
      <c r="J25" s="117"/>
      <c r="K25" s="117"/>
      <c r="L25" s="103" t="s">
        <v>77</v>
      </c>
    </row>
    <row r="26" spans="1:12" ht="27" customHeight="1">
      <c r="A26" s="109">
        <v>12</v>
      </c>
      <c r="B26" s="109">
        <v>600</v>
      </c>
      <c r="C26" s="126">
        <v>60016</v>
      </c>
      <c r="D26" s="127" t="s">
        <v>93</v>
      </c>
      <c r="E26" s="117">
        <f>F26</f>
        <v>45000</v>
      </c>
      <c r="F26" s="117">
        <f>G26</f>
        <v>45000</v>
      </c>
      <c r="G26" s="117">
        <v>45000</v>
      </c>
      <c r="H26" s="111"/>
      <c r="I26" s="118"/>
      <c r="J26" s="117"/>
      <c r="K26" s="117"/>
      <c r="L26" s="103"/>
    </row>
    <row r="27" spans="1:12" ht="20.25" customHeight="1">
      <c r="A27" s="120" t="s">
        <v>94</v>
      </c>
      <c r="B27" s="120"/>
      <c r="C27" s="120"/>
      <c r="D27" s="120"/>
      <c r="E27" s="121">
        <f>E21+E22+E23+E24+E25+E26</f>
        <v>4639179.399999999</v>
      </c>
      <c r="F27" s="121">
        <f>F21+F22+F23+F24+F25</f>
        <v>4594179.399999999</v>
      </c>
      <c r="G27" s="121">
        <f>G21+G22+G23+G24+G25+G26</f>
        <v>1232800</v>
      </c>
      <c r="H27" s="111"/>
      <c r="I27" s="121">
        <v>0</v>
      </c>
      <c r="J27" s="121">
        <f>J21</f>
        <v>3406379.4</v>
      </c>
      <c r="K27" s="121">
        <v>2842121</v>
      </c>
      <c r="L27" s="119"/>
    </row>
    <row r="28" spans="1:12" s="116" customFormat="1" ht="19.5" customHeight="1">
      <c r="A28" s="128" t="s">
        <v>95</v>
      </c>
      <c r="B28" s="128"/>
      <c r="C28" s="128"/>
      <c r="D28" s="128"/>
      <c r="E28" s="129">
        <f>E20+E27</f>
        <v>5209179.399999999</v>
      </c>
      <c r="F28" s="129">
        <f>F20+F27</f>
        <v>5164179.399999999</v>
      </c>
      <c r="G28" s="130">
        <f>G20+G27</f>
        <v>1802800</v>
      </c>
      <c r="H28" s="114"/>
      <c r="I28" s="129">
        <f>I27</f>
        <v>0</v>
      </c>
      <c r="J28" s="129">
        <f>J20+J27</f>
        <v>3406379.4</v>
      </c>
      <c r="K28" s="129">
        <f>SUM(K27)</f>
        <v>2842121</v>
      </c>
      <c r="L28" s="114"/>
    </row>
    <row r="29" spans="1:12" ht="21" customHeight="1">
      <c r="A29" s="109">
        <v>13</v>
      </c>
      <c r="B29" s="131">
        <v>750</v>
      </c>
      <c r="C29" s="131">
        <v>75023</v>
      </c>
      <c r="D29" s="131" t="s">
        <v>96</v>
      </c>
      <c r="E29" s="101">
        <f>F29</f>
        <v>7000</v>
      </c>
      <c r="F29" s="101">
        <f>G29</f>
        <v>7000</v>
      </c>
      <c r="G29" s="101">
        <v>7000</v>
      </c>
      <c r="H29" s="111"/>
      <c r="I29" s="118"/>
      <c r="J29" s="111"/>
      <c r="K29" s="111"/>
      <c r="L29" s="103" t="s">
        <v>77</v>
      </c>
    </row>
    <row r="30" spans="1:12" s="116" customFormat="1" ht="20.25" customHeight="1">
      <c r="A30" s="128" t="s">
        <v>97</v>
      </c>
      <c r="B30" s="128"/>
      <c r="C30" s="128"/>
      <c r="D30" s="128"/>
      <c r="E30" s="107">
        <f>SUM(E29)</f>
        <v>7000</v>
      </c>
      <c r="F30" s="107">
        <f>SUM(F29)</f>
        <v>7000</v>
      </c>
      <c r="G30" s="107">
        <f>SUM(G29)</f>
        <v>7000</v>
      </c>
      <c r="H30" s="114"/>
      <c r="I30" s="132"/>
      <c r="J30" s="114"/>
      <c r="K30" s="114"/>
      <c r="L30" s="114"/>
    </row>
    <row r="31" spans="1:12" s="63" customFormat="1" ht="86.25" customHeight="1">
      <c r="A31" s="133">
        <v>14</v>
      </c>
      <c r="B31" s="111">
        <v>801</v>
      </c>
      <c r="C31" s="111">
        <v>80101</v>
      </c>
      <c r="D31" s="100" t="s">
        <v>98</v>
      </c>
      <c r="E31" s="101">
        <f>F31</f>
        <v>82500</v>
      </c>
      <c r="F31" s="101">
        <f aca="true" t="shared" si="1" ref="E31:F35">G31</f>
        <v>82500</v>
      </c>
      <c r="G31" s="101">
        <v>82500</v>
      </c>
      <c r="H31" s="123"/>
      <c r="I31" s="101"/>
      <c r="J31" s="123"/>
      <c r="K31" s="123"/>
      <c r="L31" s="103"/>
    </row>
    <row r="32" spans="1:12" s="135" customFormat="1" ht="18" customHeight="1">
      <c r="A32" s="113" t="s">
        <v>99</v>
      </c>
      <c r="B32" s="113"/>
      <c r="C32" s="113"/>
      <c r="D32" s="113"/>
      <c r="E32" s="107">
        <f t="shared" si="1"/>
        <v>82500</v>
      </c>
      <c r="F32" s="107">
        <f t="shared" si="1"/>
        <v>82500</v>
      </c>
      <c r="G32" s="107">
        <f>G31</f>
        <v>82500</v>
      </c>
      <c r="H32" s="114"/>
      <c r="I32" s="107"/>
      <c r="J32" s="134"/>
      <c r="K32" s="134"/>
      <c r="L32" s="134"/>
    </row>
    <row r="33" spans="1:12" s="135" customFormat="1" ht="37.5" customHeight="1">
      <c r="A33" s="109">
        <v>15</v>
      </c>
      <c r="B33" s="111">
        <v>900</v>
      </c>
      <c r="C33" s="111">
        <v>90015</v>
      </c>
      <c r="D33" s="100" t="s">
        <v>100</v>
      </c>
      <c r="E33" s="101">
        <f t="shared" si="1"/>
        <v>116700</v>
      </c>
      <c r="F33" s="101">
        <f t="shared" si="1"/>
        <v>116700</v>
      </c>
      <c r="G33" s="101">
        <v>116700</v>
      </c>
      <c r="H33" s="114"/>
      <c r="I33" s="107"/>
      <c r="J33" s="134"/>
      <c r="K33" s="134"/>
      <c r="L33" s="103" t="s">
        <v>77</v>
      </c>
    </row>
    <row r="34" spans="1:12" s="135" customFormat="1" ht="126.75" customHeight="1">
      <c r="A34" s="133">
        <v>16</v>
      </c>
      <c r="B34" s="111">
        <v>900</v>
      </c>
      <c r="C34" s="111">
        <v>90015</v>
      </c>
      <c r="D34" s="136" t="s">
        <v>101</v>
      </c>
      <c r="E34" s="101">
        <f t="shared" si="1"/>
        <v>200000</v>
      </c>
      <c r="F34" s="101">
        <f t="shared" si="1"/>
        <v>200000</v>
      </c>
      <c r="G34" s="101">
        <v>200000</v>
      </c>
      <c r="H34" s="114"/>
      <c r="I34" s="107"/>
      <c r="J34" s="134"/>
      <c r="K34" s="134"/>
      <c r="L34" s="103" t="s">
        <v>77</v>
      </c>
    </row>
    <row r="35" spans="1:12" s="135" customFormat="1" ht="21.75" customHeight="1">
      <c r="A35" s="113" t="s">
        <v>102</v>
      </c>
      <c r="B35" s="113"/>
      <c r="C35" s="113"/>
      <c r="D35" s="113"/>
      <c r="E35" s="107">
        <f t="shared" si="1"/>
        <v>316700</v>
      </c>
      <c r="F35" s="107">
        <f t="shared" si="1"/>
        <v>316700</v>
      </c>
      <c r="G35" s="107">
        <f>G33+G34</f>
        <v>316700</v>
      </c>
      <c r="H35" s="114"/>
      <c r="I35" s="107"/>
      <c r="J35" s="134"/>
      <c r="K35" s="134"/>
      <c r="L35" s="134"/>
    </row>
    <row r="36" spans="1:12" s="139" customFormat="1" ht="19.5" customHeight="1">
      <c r="A36" s="137" t="s">
        <v>8</v>
      </c>
      <c r="B36" s="137"/>
      <c r="C36" s="137"/>
      <c r="D36" s="137"/>
      <c r="E36" s="129">
        <f>E15+E17+E28+E30+E32+E35</f>
        <v>6093379.399999999</v>
      </c>
      <c r="F36" s="129">
        <f>G36+I36+J36</f>
        <v>6093379.4</v>
      </c>
      <c r="G36" s="129">
        <f>G15+G17+G28+G30+G32+G35</f>
        <v>2687000</v>
      </c>
      <c r="H36" s="131"/>
      <c r="I36" s="138">
        <f>I28</f>
        <v>0</v>
      </c>
      <c r="J36" s="129">
        <f>J28</f>
        <v>3406379.4</v>
      </c>
      <c r="K36" s="121"/>
      <c r="L36" s="137" t="s">
        <v>103</v>
      </c>
    </row>
    <row r="37" spans="1:12" s="139" customFormat="1" ht="9" customHeight="1">
      <c r="A37" s="140"/>
      <c r="B37" s="140"/>
      <c r="C37" s="140"/>
      <c r="D37" s="140"/>
      <c r="E37" s="141"/>
      <c r="F37" s="141"/>
      <c r="G37" s="141"/>
      <c r="H37" s="142"/>
      <c r="I37" s="143"/>
      <c r="J37" s="141"/>
      <c r="K37" s="144"/>
      <c r="L37" s="140"/>
    </row>
    <row r="38" spans="8:11" ht="15" customHeight="1">
      <c r="H38" s="31" t="s">
        <v>24</v>
      </c>
      <c r="I38" s="31"/>
      <c r="J38" s="31"/>
      <c r="K38" s="145"/>
    </row>
    <row r="40" spans="8:11" ht="20.25" customHeight="1">
      <c r="H40" s="31" t="s">
        <v>25</v>
      </c>
      <c r="I40" s="31"/>
      <c r="J40" s="31"/>
      <c r="K40" s="145"/>
    </row>
  </sheetData>
  <sheetProtection selectLockedCells="1" selectUnlockedCells="1"/>
  <mergeCells count="28">
    <mergeCell ref="E1:L1"/>
    <mergeCell ref="F2:L2"/>
    <mergeCell ref="A4:L4"/>
    <mergeCell ref="A6:A10"/>
    <mergeCell ref="B6:B10"/>
    <mergeCell ref="C6:C10"/>
    <mergeCell ref="D6:D10"/>
    <mergeCell ref="E6:E10"/>
    <mergeCell ref="F6:J6"/>
    <mergeCell ref="K6:K10"/>
    <mergeCell ref="L6:L10"/>
    <mergeCell ref="F7:F10"/>
    <mergeCell ref="G7:J7"/>
    <mergeCell ref="G8:G10"/>
    <mergeCell ref="H8:H10"/>
    <mergeCell ref="I8:I10"/>
    <mergeCell ref="J8:J10"/>
    <mergeCell ref="A15:D15"/>
    <mergeCell ref="A17:D17"/>
    <mergeCell ref="A20:D20"/>
    <mergeCell ref="A27:D27"/>
    <mergeCell ref="A28:D28"/>
    <mergeCell ref="A30:D30"/>
    <mergeCell ref="A32:D32"/>
    <mergeCell ref="A35:D35"/>
    <mergeCell ref="A36:D36"/>
    <mergeCell ref="H38:J38"/>
    <mergeCell ref="H40:J40"/>
  </mergeCells>
  <printOptions/>
  <pageMargins left="0.45" right="0.22013888888888888" top="0.55" bottom="0.2902777777777778" header="0.30972222222222223" footer="0.5118055555555555"/>
  <pageSetup horizontalDpi="300" verticalDpi="300" orientation="landscape" paperSize="9" scale="90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/>
  <cp:lastPrinted>2010-07-30T07:55:57Z</cp:lastPrinted>
  <dcterms:created xsi:type="dcterms:W3CDTF">2009-10-15T10:17:39Z</dcterms:created>
  <dcterms:modified xsi:type="dcterms:W3CDTF">2010-08-17T09:14:27Z</dcterms:modified>
  <cp:category/>
  <cp:version/>
  <cp:contentType/>
  <cp:contentStatus/>
  <cp:revision>1</cp:revision>
</cp:coreProperties>
</file>