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2" activeTab="0"/>
  </bookViews>
  <sheets>
    <sheet name="zał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  <sheet name="zał Nr 8" sheetId="8" r:id="rId8"/>
    <sheet name="zał Nr 9" sheetId="9" r:id="rId9"/>
  </sheets>
  <definedNames>
    <definedName name="_xlnm.Print_Area" localSheetId="0">'zał Nr 1'!$A$1:$F$129</definedName>
    <definedName name="_xlnm.Print_Titles" localSheetId="0">'zał Nr 1'!$9:$9</definedName>
  </definedNames>
  <calcPr fullCalcOnLoad="1"/>
</workbook>
</file>

<file path=xl/sharedStrings.xml><?xml version="1.0" encoding="utf-8"?>
<sst xmlns="http://schemas.openxmlformats.org/spreadsheetml/2006/main" count="819" uniqueCount="403">
  <si>
    <t>Dział</t>
  </si>
  <si>
    <t>Rozdział</t>
  </si>
  <si>
    <t>§</t>
  </si>
  <si>
    <t>Nazwa</t>
  </si>
  <si>
    <t>Rolnictwo i łowiectwo</t>
  </si>
  <si>
    <t>Pozostała działalność</t>
  </si>
  <si>
    <t>Wytwarzanie i zaopatrywanie w energię elektryczną, gaz i wodę</t>
  </si>
  <si>
    <t>Dostarczanie wody</t>
  </si>
  <si>
    <t>Wpływy z usług</t>
  </si>
  <si>
    <t>Gospodarka mieszkaniowa</t>
  </si>
  <si>
    <t>010</t>
  </si>
  <si>
    <t>01095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</si>
  <si>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</si>
  <si>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</si>
  <si>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</si>
  <si>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</si>
  <si>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</si>
  <si>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</si>
  <si>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</si>
  <si>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</si>
  <si>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</si>
  <si>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</si>
  <si>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</si>
  <si>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</si>
  <si>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</si>
  <si>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</si>
  <si>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</si>
  <si>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administracyjnej za czynności urzędowe</t>
  </si>
  <si>
    <t>Wpływy z opłaty skarbowej</t>
  </si>
  <si>
    <t>Udziały gmin w podatkach stanowiących dochód budżetu państwa</t>
  </si>
  <si>
    <t>Podatek dochodowy od osób fizycznych</t>
  </si>
  <si>
    <t>Różne rozliczenia</t>
  </si>
  <si>
    <t>Część oświatowa subwencji ogólnej dla jst</t>
  </si>
  <si>
    <t>Subwencje ogólne z budżetu państwa</t>
  </si>
  <si>
    <t>Różne rozliczenia finansowe</t>
  </si>
  <si>
    <t>Pozostałe odsetki</t>
  </si>
  <si>
    <t>Oświata i wychowanie</t>
  </si>
  <si>
    <t>Szkoły podstawowe</t>
  </si>
  <si>
    <t>Dochody z najmu i dzierżawy składników majątkowych</t>
  </si>
  <si>
    <t>Gimnazja</t>
  </si>
  <si>
    <t>Usługi opiekuńcze i specjalistyczne usługi opiekuńcze</t>
  </si>
  <si>
    <t>Wpływy z różnych dochodów</t>
  </si>
  <si>
    <t>Gospodarka komunalna i ochrona środowiska</t>
  </si>
  <si>
    <t>Podatek dochodowy od osób prawnych</t>
  </si>
  <si>
    <t>Ośrodki pomocy społecznej</t>
  </si>
  <si>
    <t>Mirosław Byczak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</si>
  <si>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</si>
  <si>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</si>
  <si>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0830</t>
  </si>
  <si>
    <t>0750</t>
  </si>
  <si>
    <t>0920</t>
  </si>
  <si>
    <t>0470</t>
  </si>
  <si>
    <t>0350</t>
  </si>
  <si>
    <t>0910</t>
  </si>
  <si>
    <t>0310</t>
  </si>
  <si>
    <t>0320</t>
  </si>
  <si>
    <t>0330</t>
  </si>
  <si>
    <t>0340</t>
  </si>
  <si>
    <t>0360</t>
  </si>
  <si>
    <t>0370</t>
  </si>
  <si>
    <t>0450</t>
  </si>
  <si>
    <t>0490</t>
  </si>
  <si>
    <t>0500</t>
  </si>
  <si>
    <t>0970</t>
  </si>
  <si>
    <t>0410</t>
  </si>
  <si>
    <t>0480</t>
  </si>
  <si>
    <t>0010</t>
  </si>
  <si>
    <t>0020</t>
  </si>
  <si>
    <t>Część wyrównawcza subwencji ogólnej dla gmin</t>
  </si>
  <si>
    <t>Dotacje celowe otrzymane z budżetu państwa na realiz. zadań bieżących z zakresu administracji rządowej oraz innych zadań zleconych gminie</t>
  </si>
  <si>
    <t>Gospodarka ściekowa i ochrona wód</t>
  </si>
  <si>
    <t>Dochody Budżetu Gminy Jaktorów</t>
  </si>
  <si>
    <t>Środki na dofinansowanie własnych inwestycji gmin pozyskane z innych źródeł</t>
  </si>
  <si>
    <t>Transport i łączność</t>
  </si>
  <si>
    <t>Drogi publiczne gminne</t>
  </si>
  <si>
    <t>Gospod.gruntami i nieruchomościami</t>
  </si>
  <si>
    <t>Wpływy z opłat za zarząd, użytkowanie i użytkowanie wieczyste nieruchomości</t>
  </si>
  <si>
    <t>Dochody jednostek samorzadu terytorialnego związane z realizacją zadań z zakresu administracji rządowej oraz innych zadań zleconych ustawami</t>
  </si>
  <si>
    <t>0690</t>
  </si>
  <si>
    <t>Wpływy z różnych opłat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</si>
  <si>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</si>
  <si>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</si>
  <si>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Wpływy z innych lokalnych opłat pobieranych przez jst na podstawie odrębnych ustaw</t>
  </si>
  <si>
    <t>Wpływy z podatku rolnego, podatku leśnego, podatku od spadków i darowizn,  podatku od czynności cywilnoprawnych  oraz   podatków i opłat lokalnych od osób  fizycznych</t>
  </si>
  <si>
    <t>Wpływy z innych opłat stanowiących dochody jst na podstawie ustaw</t>
  </si>
  <si>
    <t>Wpływy z opłat za zezwolenia na sprzedaż alkoholu</t>
  </si>
  <si>
    <t>2030</t>
  </si>
  <si>
    <t>Dotacje celowe otrzymane z budżetu państwa na realizację własnych  zadań bieżących gmin</t>
  </si>
  <si>
    <t>Pomoc społeczna</t>
  </si>
  <si>
    <t>Domy pomocy społecznej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</si>
  <si>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</si>
  <si>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</si>
  <si>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Ogółem</t>
  </si>
  <si>
    <t>Przewodniczący Rady Gminy</t>
  </si>
  <si>
    <t>na rok 2006</t>
  </si>
  <si>
    <t>P w.
 2005r</t>
  </si>
  <si>
    <t>Plan na 2006</t>
  </si>
  <si>
    <t>2390</t>
  </si>
  <si>
    <t>Wpłata do budżetu ze środków specjalnych</t>
  </si>
  <si>
    <t>0870</t>
  </si>
  <si>
    <t>Wpływy ze sprzedaży składników majątkowych</t>
  </si>
  <si>
    <t>Wybory Prezydenta Rzeczypospolitej Polskiej</t>
  </si>
  <si>
    <t>Dotacje celowe otrzymane z budżetu państwa na realizację  zadań bieżących z zakresu administracji rządowej oraz innych zadań zleconych gminie</t>
  </si>
  <si>
    <t>Wybory do Sejmu i Senatu</t>
  </si>
  <si>
    <t>Dotacje celowe otrzymane z budżetu państwa na realizację własnych zadań bieżących gmin</t>
  </si>
  <si>
    <t>Edukacyjna opieka wychowawcza</t>
  </si>
  <si>
    <t>Pomoc materialna dla uczniów</t>
  </si>
  <si>
    <t>Zakłady gospodarki komunalnej</t>
  </si>
  <si>
    <t>Wpłaty z zysku jednoosobowych spółek Skarbu Państwa lub spółek jednostek samorządu terytorialnego</t>
  </si>
  <si>
    <t>Zasiłki i pomoc w naturze oraz składki na ubezpieczenia emerytalne i rentowe</t>
  </si>
  <si>
    <t>§952 - Przychody z zaciągniętych pożyczek i kredytów na rynku krajowym - 3.540.000,-zł</t>
  </si>
  <si>
    <t>Pokrycie deficytu budżetowego:</t>
  </si>
  <si>
    <t>§955 - Inne źródła - 424.160-zł</t>
  </si>
  <si>
    <t>Zał. Nr 1 do uchwały  Nr  XLIII/307/2005</t>
  </si>
  <si>
    <t>Rady Gminy Jaktorów z dnia 19 grudnia 2005r</t>
  </si>
  <si>
    <t xml:space="preserve">Zał. Nr 2 do uchwały Nr  XLIII/307/2005 </t>
  </si>
  <si>
    <t xml:space="preserve">                                                                              Rady Gminy Jaktorów</t>
  </si>
  <si>
    <t xml:space="preserve">                                                                                                                  z dnia 19 grudnia 2005r</t>
  </si>
  <si>
    <t xml:space="preserve"> PLAN  WYDATKÓW   BUDŻETU GMINY JAKTORÓW</t>
  </si>
  <si>
    <t>NA ROK 2006</t>
  </si>
  <si>
    <t>N a z w a</t>
  </si>
  <si>
    <t>Przewidyw. wykon.
2005r</t>
  </si>
  <si>
    <t>Plan                  
na 2006r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</si>
  <si>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</si>
  <si>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</si>
  <si>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</si>
  <si>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</si>
  <si>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</si>
  <si>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</si>
  <si>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</si>
  <si>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</si>
  <si>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</si>
  <si>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</si>
  <si>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</si>
  <si>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Wydatki na zakupy inwestycyjne jedn.budżet.</t>
  </si>
  <si>
    <t>Transport</t>
  </si>
  <si>
    <t>Drogi publiczne wojewódzkie</t>
  </si>
  <si>
    <t xml:space="preserve">Wydatki na pomoc finansową udzielaną między jst na dofinansowanie własnych zadań inwestycyjnych i zakupów inwestycyjnych </t>
  </si>
  <si>
    <t>Drogi publiczne powiatowe</t>
  </si>
  <si>
    <t>Gospodarka gruntami i nieruchomościami</t>
  </si>
  <si>
    <t>Wynagrodzenia bezosobowe</t>
  </si>
  <si>
    <t>Wydatki na zakupy inwestycyjne jednostek budżetowych</t>
  </si>
  <si>
    <t>Działalność usługowa</t>
  </si>
  <si>
    <t>Plany zagospodarowania przestrzennego</t>
  </si>
  <si>
    <t>Dotacje celowe przekazane gminie na zadania bieżące realizowane przez jst na podstawie  porozumień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</si>
  <si>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</si>
  <si>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</si>
  <si>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</si>
  <si>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</si>
  <si>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</si>
  <si>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</si>
  <si>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</si>
  <si>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Składki na PFRON</t>
  </si>
  <si>
    <t>Zakup usług dostępu do sieci Internet</t>
  </si>
  <si>
    <t>Podróże służbowe krajowe</t>
  </si>
  <si>
    <t>Urzędy naczelnych organów władzy państwowej, kontroli i ochrony prawa</t>
  </si>
  <si>
    <t>Komendy wojewódzkie Policji</t>
  </si>
  <si>
    <t>Wpłaty jednostek na fundusz celowy</t>
  </si>
  <si>
    <t>Wpłaty jednostek  na fundusz celowy na finansowanie lub dofinansowanie zadań inwestycyjnych</t>
  </si>
  <si>
    <t>Ochotnicze straże pożarne</t>
  </si>
  <si>
    <t>Wydatki osobowe niezaliczone do wynagrodzeń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</si>
  <si>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</si>
  <si>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</si>
  <si>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</si>
  <si>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</si>
  <si>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</si>
  <si>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 xml:space="preserve">Różne rozliczenia </t>
  </si>
  <si>
    <t>Rezerwy ogólne i celowe</t>
  </si>
  <si>
    <t xml:space="preserve">Rezerwy </t>
  </si>
  <si>
    <t>Stypendia oraz inne formy pomocy dla uczniów</t>
  </si>
  <si>
    <t>Dodatkowe wynagrodzenia roczne</t>
  </si>
  <si>
    <t>Pomoce naukowe i dydaktyczne, książki</t>
  </si>
  <si>
    <t>Wydatki na inwestycje jednostek budżetowych</t>
  </si>
  <si>
    <t>Wydatki na zakupy inwestycyjne jedn. budżetowych</t>
  </si>
  <si>
    <t>Oddziały przedszkolne w szkołach podstawowych</t>
  </si>
  <si>
    <t>Przedszkola</t>
  </si>
  <si>
    <t>Dotacje celowe przekazane gminie na zadania bieżące realiz. przez jst na podst. porozumień</t>
  </si>
  <si>
    <t>Dotacja podmiotowa z budżetu dla niepublicznej jednostki systemu oświaty</t>
  </si>
  <si>
    <t>Dowożenie uczniów do szkół</t>
  </si>
  <si>
    <t>Odpisy na zfśs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</si>
  <si>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</si>
  <si>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</si>
  <si>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</si>
  <si>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</si>
  <si>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</si>
  <si>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Zakup usług przez jednostki samorządu terytorialnego od innych jednostek samorządu terytorialnego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</si>
  <si>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</si>
  <si>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</si>
  <si>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Świetlice szkolne</t>
  </si>
  <si>
    <t>Stypendia dla uczniów</t>
  </si>
  <si>
    <t>Inne formy pomocy dla uczniów</t>
  </si>
  <si>
    <t>Wydatki na zakup i objęcie akcji oraz wniesienie wkładów do spółek prawa handlowego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</si>
  <si>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</si>
  <si>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</si>
  <si>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</si>
  <si>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</si>
  <si>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</si>
  <si>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Zakup pomocy naukowych, dydaktycznych i książek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</si>
  <si>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</si>
  <si>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</si>
  <si>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</si>
  <si>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 g ó ł e m</t>
  </si>
  <si>
    <t>Spłata kredytu i pożyczek</t>
  </si>
  <si>
    <r>
      <t>§992 -</t>
    </r>
    <r>
      <rPr>
        <b/>
        <sz val="11"/>
        <rFont val="Arial CE"/>
        <family val="2"/>
      </rPr>
      <t xml:space="preserve"> 952.250</t>
    </r>
  </si>
  <si>
    <t>Zał. Nr 3 do uchwały Nr XLIII/307/2005</t>
  </si>
  <si>
    <t xml:space="preserve">                                                                                    Rady Gminy Jaktorów</t>
  </si>
  <si>
    <t xml:space="preserve">                                                                                         z dnia 19 grudnia 2005r</t>
  </si>
  <si>
    <t>Plan  finansowy  dochodów i wydatków  na realizację zadań z zakresu</t>
  </si>
  <si>
    <t xml:space="preserve">            administracji  rządowej zleconych gminie ustawami</t>
  </si>
  <si>
    <t>oraz  plan dochodów budżetu Państwa związanych z realizacją tych zadań na rok 2006.</t>
  </si>
  <si>
    <t>Dochody</t>
  </si>
  <si>
    <t>Kwota</t>
  </si>
  <si>
    <t>Dotacje celowe otrzymane z budżetu państwa na realizację zadań bieżących z zakresu administracji rządowej oraz innych zadań zleconych gminie</t>
  </si>
  <si>
    <t>Zasiłki i pomoc w naturze oraz składki na ubezpieczenia społeczne</t>
  </si>
  <si>
    <t>Usługi opiekuńcze i specjalistyczne  usługi opiekuńcze</t>
  </si>
  <si>
    <t>Wydatki</t>
  </si>
  <si>
    <t>Usługi opiekuńcze i specjalist. usługi opiekuńcze</t>
  </si>
  <si>
    <t>Plan dochodów budżetu państwa</t>
  </si>
  <si>
    <t>Dochody budżetu państwa zwiazane z realizacją zadań zlecanych jednostkom samorządu terytorialnego</t>
  </si>
  <si>
    <t>z tego:</t>
  </si>
  <si>
    <t>dochody podlegajace przekazaniu do budżetu państwa</t>
  </si>
  <si>
    <t>2360</t>
  </si>
  <si>
    <t>dochody jednostki samorzadu terytorialnego</t>
  </si>
  <si>
    <t>Ogółem dochody</t>
  </si>
  <si>
    <t>Uzasadnienie:</t>
  </si>
  <si>
    <t xml:space="preserve"> Plan dochodów  podlegających przekazaniu do budżetu państwa został ustalony w piśmie Nr.FIN I -301/3011/92/2005 Mazowieckiego Urzędu Wojewódzkiego w Warszawie, w związku z realizacją zadań z zakresu administracji rządowej (opłaty za wydanie dowodów osobistych).</t>
  </si>
  <si>
    <t xml:space="preserve">                                                                                                     Mirosław  Byczak</t>
  </si>
  <si>
    <t xml:space="preserve">                                                                 Zał. Nr 4 do uchwały   
                                                                 NrXLIII/307/2005</t>
  </si>
  <si>
    <t>Rady Gminy Jaktorów</t>
  </si>
  <si>
    <t>z dnia  19 grudnia 2005r</t>
  </si>
  <si>
    <t>Przychody i rozchody budżetu Gminy</t>
  </si>
  <si>
    <t>na rok 2006.</t>
  </si>
  <si>
    <t>Lp</t>
  </si>
  <si>
    <t>Klasyfikacja przychodów i rozchodów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</si>
  <si>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</si>
  <si>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</si>
  <si>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</si>
  <si>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</si>
  <si>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</si>
  <si>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</si>
  <si>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
 środki na pokrycie deficytu</t>
  </si>
  <si>
    <t>§955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</si>
  <si>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</si>
  <si>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</si>
  <si>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</si>
  <si>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</si>
  <si>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</si>
  <si>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</si>
  <si>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</si>
  <si>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</si>
  <si>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</si>
  <si>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</si>
  <si>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</si>
  <si>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</si>
  <si>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</si>
  <si>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</si>
  <si>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</si>
  <si>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</si>
  <si>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</si>
  <si>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</si>
  <si>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</si>
  <si>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 długoterminowym</t>
  </si>
  <si>
    <t>Pożyczką długoterminową (WFOŚ)</t>
  </si>
  <si>
    <t>Inne źródła (środki jako nadwyżka środków pieniężnych na rachunku bieżącym wynikająca z rozliczeń kredytów i pożyczek z lat ubiegłych)</t>
  </si>
  <si>
    <t>Zał Nr 5 do uchwały Nr XLIII/307/2005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</si>
  <si>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Rady Gminy Jaktorów</t>
  </si>
  <si>
    <t xml:space="preserve">                                 z dnia 19 grudnia 2005r</t>
  </si>
  <si>
    <t>PROGNOZA DŁUGU GMINY JAKTORÓW na dzień 31 grudnia 2006 i lata następne</t>
  </si>
  <si>
    <t>A</t>
  </si>
  <si>
    <t>Planowane dochody Gminy w latach:</t>
  </si>
  <si>
    <t>Kwota zadłużenia na dzień 31 grudnia 2006r</t>
  </si>
  <si>
    <t>Wyszczególnienie</t>
  </si>
  <si>
    <t>Kwota zadłużenia na dzień 31 grudnia 2005(pw)</t>
  </si>
  <si>
    <t>Planowana kwota spłat w 2006r</t>
  </si>
  <si>
    <t>Planowana kwota spłat w 2007r</t>
  </si>
  <si>
    <t>Planowana kwota spłat w 2008r</t>
  </si>
  <si>
    <t>Planowana kwota spłat w 2009r</t>
  </si>
  <si>
    <t>Planowana kwota spłat w 2010r</t>
  </si>
  <si>
    <t>Planowana kwota spłat w 2011r</t>
  </si>
  <si>
    <t>Planowana kwota spłat w 2012r</t>
  </si>
  <si>
    <t>Planowana kwota spłat w 2013r</t>
  </si>
  <si>
    <t>Planowana kwota spłat w 2014r</t>
  </si>
  <si>
    <t>Planowana kwota spłat w 2015r</t>
  </si>
  <si>
    <t>Planowana kwota spłat w 2016r</t>
  </si>
  <si>
    <t>E</t>
  </si>
  <si>
    <t>Zobowiązania wg tytułów dłużnych(E1+E2+E3+E5)</t>
  </si>
  <si>
    <t>E1</t>
  </si>
  <si>
    <t>z tego:   
 emisja papierów wartościowych</t>
  </si>
  <si>
    <t>E2</t>
  </si>
  <si>
    <t>Kredyty i pożyczki</t>
  </si>
  <si>
    <t>E3</t>
  </si>
  <si>
    <t>przyjęte depozyty</t>
  </si>
  <si>
    <t>E4</t>
  </si>
  <si>
    <t>w tym: 
depozyty zbywalne</t>
  </si>
  <si>
    <t>E5</t>
  </si>
  <si>
    <t>wymagalne zobowiązania (E6+E9)</t>
  </si>
  <si>
    <t>E6</t>
  </si>
  <si>
    <t>z tego: jednostek budżetowych</t>
  </si>
  <si>
    <t>E7</t>
  </si>
  <si>
    <t>w tym z tytułu:
dostawy towarów i usług</t>
  </si>
  <si>
    <t>E8</t>
  </si>
  <si>
    <t>składek na ubezpieczenia społeczne i Fundusz Pracy</t>
  </si>
  <si>
    <t>E9</t>
  </si>
  <si>
    <t>wynikających z ustaw i orzeczeń sądu, udzielonych poręczeń i gwarancji</t>
  </si>
  <si>
    <t xml:space="preserve">                                                                                                           Przewodniczący Rady Gminy</t>
  </si>
  <si>
    <t xml:space="preserve">                                                                                                    Mirosław Byczak</t>
  </si>
  <si>
    <t xml:space="preserve">                                                              Zał Nr 6</t>
  </si>
  <si>
    <t xml:space="preserve">                                                                          do uchwały Nr XLIII/307/2005</t>
  </si>
  <si>
    <t xml:space="preserve">                                                                             z dnia 19 grudnia 2005r</t>
  </si>
  <si>
    <t>PLAN      FINANSOWY</t>
  </si>
  <si>
    <t>Gminnego Funduszu Ochrony Środowiska i Gospodarki Wodnej</t>
  </si>
  <si>
    <t>Dział 900 - Gospodarka komunalna i ochrona środowiska</t>
  </si>
  <si>
    <t>Rozdz 90011 - Fundusz Ochrony Środowiska i Gospodarki Wodnej</t>
  </si>
  <si>
    <t>Treść</t>
  </si>
  <si>
    <t>Stan funduszu na początku roku - przewidyw.  wykonanie</t>
  </si>
  <si>
    <t>Przychody ogółem</t>
  </si>
  <si>
    <t>w tym: 
§ 0690-Wpływy z różnych opłat</t>
  </si>
  <si>
    <t>Wydatki ogółem</t>
  </si>
  <si>
    <t>w tym:
 §3030 - Różne wydatki na rzecz osób fizycznych</t>
  </si>
  <si>
    <t xml:space="preserve">   1. nagrody w konkursie ekologicznym</t>
  </si>
  <si>
    <t xml:space="preserve">
§4300 - Zakup usług pozostałych</t>
  </si>
  <si>
    <t xml:space="preserve">   1. likwidacja dzikich wysypisk</t>
  </si>
  <si>
    <t xml:space="preserve">   2. urządzanie terenów zielonych</t>
  </si>
  <si>
    <t xml:space="preserve">   3. wykonanie tablic ostrzegawczych</t>
  </si>
  <si>
    <t xml:space="preserve">   4. Inne wydatki (koszty obsługi bankowej)</t>
  </si>
  <si>
    <t>Stan funduszu na koniec roku /1+2 - 3/</t>
  </si>
  <si>
    <t xml:space="preserve">                                               Przewodniczący Rady Gminy</t>
  </si>
  <si>
    <t xml:space="preserve">                                                                        Mirosław Byczak</t>
  </si>
  <si>
    <t xml:space="preserve">                                                                               Zał Nr 7 do uchwały Nr XLIII/307/2005</t>
  </si>
  <si>
    <t xml:space="preserve">                                                       Rady Gminy Jaktorów z dnia 19 grudnia 2005r</t>
  </si>
  <si>
    <t>Wydatki  na  zadania  inwestycyjne  na   rok 2006</t>
  </si>
  <si>
    <t>oraz wieloletnie programy inwestycyjne</t>
  </si>
  <si>
    <t>Nazwa zadania</t>
  </si>
  <si>
    <t>Okres realizacji zadania</t>
  </si>
  <si>
    <t xml:space="preserve">Łączne nakłady
7+11+12
</t>
  </si>
  <si>
    <t>Wysokość wydatków w latach:</t>
  </si>
  <si>
    <t>Ogółem
8+9+10</t>
  </si>
  <si>
    <t>Środki własne</t>
  </si>
  <si>
    <t>pożyczka z WFOŚiGW</t>
  </si>
  <si>
    <t>środki do pozyska-
nia</t>
  </si>
  <si>
    <t>Środki  własne</t>
  </si>
  <si>
    <t>400</t>
  </si>
  <si>
    <t>4002</t>
  </si>
  <si>
    <t>6060</t>
  </si>
  <si>
    <t>Zakup pompy głębinowej i pompy do zestawu pomp tłocznych</t>
  </si>
  <si>
    <t>razem dział 400</t>
  </si>
  <si>
    <t>Budowa chodnika w Międzyborowie i Sadych Budach w ul. Kościuszki (od ul. Maklakiewicza do ul. Ogrodowej)</t>
  </si>
  <si>
    <t>Przebudowa drogi gminnej Budy Stare, Budy Michałowskie na odcinku 2,65km</t>
  </si>
  <si>
    <t>razem dział 600</t>
  </si>
  <si>
    <t>Zakup nieruchomości gruntowej we wsi Jaktorów Kolonia</t>
  </si>
  <si>
    <t>Zakup budynku ośrodka zdrowia w Jaktorowie</t>
  </si>
  <si>
    <t>Razem dział 700</t>
  </si>
  <si>
    <t>Zakup zestawów komputerowych dla Urzędu Gminy Jaktorów</t>
  </si>
  <si>
    <t>Razem dział 750</t>
  </si>
  <si>
    <t>Wykonanie robót elewacyjnych budynku Szkoły Podstawowej w Jaktorowie</t>
  </si>
  <si>
    <t>Nadbudowa budynku Szkoły Podstawowej w Międzyborowie</t>
  </si>
  <si>
    <t>2006 - 2007</t>
  </si>
  <si>
    <t xml:space="preserve"> w tym: odsetki od kredytu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</si>
  <si>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</si>
  <si>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</si>
  <si>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>w tym: odsetki od kredytu</t>
  </si>
  <si>
    <t>razem dział 801</t>
  </si>
  <si>
    <t>Zakup kserokopiarki dla GOPS w Jaktorowie</t>
  </si>
  <si>
    <t>razem dział 852</t>
  </si>
  <si>
    <t>900</t>
  </si>
  <si>
    <t>90001</t>
  </si>
  <si>
    <t>6050</t>
  </si>
  <si>
    <t xml:space="preserve">Budowa sieci kanalizacyjnej  w gminie </t>
  </si>
  <si>
    <t>2004-2008</t>
  </si>
  <si>
    <t>Razem dział 900</t>
  </si>
  <si>
    <t xml:space="preserve">                                                 Zał Nr 8</t>
  </si>
  <si>
    <t xml:space="preserve">                                                             do uchwały Nr XLIII/307/2005</t>
  </si>
  <si>
    <t xml:space="preserve">                                                            Rady Gminy Jaktorów</t>
  </si>
  <si>
    <t xml:space="preserve">                                                         z dnia  19 grudnia 2005r</t>
  </si>
  <si>
    <t>Plan zadań</t>
  </si>
  <si>
    <t>realizowanych z tytułu wydanych zezwoleń</t>
  </si>
  <si>
    <t>na sprzedaż napojów alkoholowych</t>
  </si>
  <si>
    <t>Plan dochodów</t>
  </si>
  <si>
    <t>Klasyfikacja budżetowa</t>
  </si>
  <si>
    <t>Dział 756</t>
  </si>
  <si>
    <t>Rozdział 75618</t>
  </si>
  <si>
    <t>Wplywy z innych opłat stanowiacych dochody jst na podstawie ustaw</t>
  </si>
  <si>
    <t>§0480</t>
  </si>
  <si>
    <t>Wpływy z opłat za zezwolenie na sprzedaż alkoholu</t>
  </si>
  <si>
    <t>Plan wydatków</t>
  </si>
  <si>
    <t>Dział 851</t>
  </si>
  <si>
    <t>Rozdz 85153</t>
  </si>
  <si>
    <t>§4210</t>
  </si>
  <si>
    <t>Zakup materiałow i wyposażenia</t>
  </si>
  <si>
    <t>§ 4300</t>
  </si>
  <si>
    <t>Rozdz 85154</t>
  </si>
  <si>
    <t>§3110</t>
  </si>
  <si>
    <t>§4170</t>
  </si>
  <si>
    <t>§4300</t>
  </si>
  <si>
    <t>§4410</t>
  </si>
  <si>
    <t>Ogółem wydatki</t>
  </si>
  <si>
    <t xml:space="preserve">                                                                             Mirosław Byczak</t>
  </si>
  <si>
    <t xml:space="preserve">                                                 Zał Nr 9</t>
  </si>
  <si>
    <t>DOTACJE  DLA  INSTYTUCJI  KULTURY</t>
  </si>
  <si>
    <t>Dział 921</t>
  </si>
  <si>
    <t>Rozdz 92116</t>
  </si>
  <si>
    <t>§ 2480</t>
  </si>
  <si>
    <t>Dotacja podmiotowa dla samorządowej instytucji kultury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</si>
</sst>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1"/>
      <name val="Arial CE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>
      <selection activeCell="H19" sqref="H19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53.00390625" style="0" customWidth="1"/>
    <col min="5" max="5" width="11.625" style="0" customWidth="1"/>
    <col min="6" max="6" width="11.375" style="0" customWidth="1"/>
  </cols>
  <sheetData>
    <row r="1" spans="1:3" ht="15.75" customHeight="1">
      <c r="A1" s="29"/>
      <c r="B1" s="29"/>
      <c r="C1" s="29"/>
    </row>
    <row r="2" spans="1:6" ht="15" customHeight="1">
      <c r="A2" s="3"/>
      <c r="B2" s="3"/>
      <c r="C2" s="3"/>
      <c r="D2" s="150" t="s">
        <v>113</v>
      </c>
      <c r="E2" s="150"/>
      <c r="F2" s="150"/>
    </row>
    <row r="3" spans="1:6" ht="15.75" customHeight="1">
      <c r="A3" s="3"/>
      <c r="B3" s="3"/>
      <c r="C3" s="3"/>
      <c r="D3" s="151" t="s">
        <v>114</v>
      </c>
      <c r="E3" s="151"/>
      <c r="F3" s="151"/>
    </row>
    <row r="4" spans="1:6" ht="12.75" customHeight="1">
      <c r="A4" s="3"/>
      <c r="B4" s="3"/>
      <c r="C4" s="3"/>
      <c r="D4" s="27"/>
      <c r="E4" s="27"/>
      <c r="F4" s="27"/>
    </row>
    <row r="5" spans="1:6" ht="15.75" customHeight="1">
      <c r="A5" s="3"/>
      <c r="B5" s="3"/>
      <c r="C5" s="154" t="s">
        <v>71</v>
      </c>
      <c r="D5" s="154"/>
      <c r="E5" s="28"/>
      <c r="F5" s="3"/>
    </row>
    <row r="6" spans="1:6" ht="15.75" customHeight="1">
      <c r="A6" s="3"/>
      <c r="B6" s="3"/>
      <c r="C6" s="154" t="s">
        <v>94</v>
      </c>
      <c r="D6" s="154"/>
      <c r="E6" s="28"/>
      <c r="F6" s="3"/>
    </row>
    <row r="7" spans="1:6" ht="13.5" customHeight="1">
      <c r="A7" s="3"/>
      <c r="B7" s="3"/>
      <c r="C7" s="28"/>
      <c r="D7" s="28"/>
      <c r="E7" s="28"/>
      <c r="F7" s="3"/>
    </row>
    <row r="8" spans="1:6" ht="33.75" customHeight="1">
      <c r="A8" s="1" t="s">
        <v>0</v>
      </c>
      <c r="B8" s="1" t="s">
        <v>1</v>
      </c>
      <c r="C8" s="1" t="s">
        <v>2</v>
      </c>
      <c r="D8" s="1" t="s">
        <v>3</v>
      </c>
      <c r="E8" s="30" t="s">
        <v>95</v>
      </c>
      <c r="F8" s="4" t="s">
        <v>96</v>
      </c>
    </row>
    <row r="9" spans="1:6" s="31" customFormat="1" ht="15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5">
        <v>6</v>
      </c>
    </row>
    <row r="10" spans="1:6" s="32" customFormat="1" ht="19.5" customHeight="1">
      <c r="A10" s="6" t="s">
        <v>10</v>
      </c>
      <c r="B10" s="7"/>
      <c r="C10" s="7"/>
      <c r="D10" s="7" t="s">
        <v>4</v>
      </c>
      <c r="E10" s="8">
        <f>E11</f>
        <v>563</v>
      </c>
      <c r="F10" s="8">
        <f>F11</f>
        <v>600</v>
      </c>
    </row>
    <row r="11" spans="1:6" ht="15.75" customHeight="1">
      <c r="A11" s="9"/>
      <c r="B11" s="10" t="s">
        <v>11</v>
      </c>
      <c r="C11" s="9"/>
      <c r="D11" s="9" t="s">
        <v>5</v>
      </c>
      <c r="E11" s="11">
        <f>E12</f>
        <v>563</v>
      </c>
      <c r="F11" s="9">
        <f>F12</f>
        <v>600</v>
      </c>
    </row>
    <row r="12" spans="1:6" ht="17.25" customHeight="1">
      <c r="A12" s="9"/>
      <c r="B12" s="9"/>
      <c r="C12" s="22" t="s">
        <v>49</v>
      </c>
      <c r="D12" s="12" t="s">
        <v>38</v>
      </c>
      <c r="E12" s="9">
        <v>563</v>
      </c>
      <c r="F12" s="9">
        <v>600</v>
      </c>
    </row>
    <row r="13" spans="1:7" s="32" customFormat="1" ht="27" customHeight="1">
      <c r="A13" s="14">
        <v>400</v>
      </c>
      <c r="B13" s="15"/>
      <c r="C13" s="15"/>
      <c r="D13" s="16" t="s">
        <v>6</v>
      </c>
      <c r="E13" s="17">
        <f>E14</f>
        <v>240800</v>
      </c>
      <c r="F13" s="17">
        <f>F14</f>
        <v>247800</v>
      </c>
      <c r="G13" s="33"/>
    </row>
    <row r="14" spans="1:7" ht="15.75" customHeight="1">
      <c r="A14" s="18"/>
      <c r="B14" s="18">
        <v>40002</v>
      </c>
      <c r="C14" s="18"/>
      <c r="D14" s="9" t="s">
        <v>7</v>
      </c>
      <c r="E14" s="11">
        <f>E15+E16</f>
        <v>240800</v>
      </c>
      <c r="F14" s="11">
        <f>F15+F16</f>
        <v>247800</v>
      </c>
      <c r="G14" s="34"/>
    </row>
    <row r="15" spans="1:7" ht="15.75" customHeight="1">
      <c r="A15" s="18"/>
      <c r="B15" s="18"/>
      <c r="C15" s="22" t="s">
        <v>48</v>
      </c>
      <c r="D15" s="9" t="s">
        <v>8</v>
      </c>
      <c r="E15" s="11">
        <v>240000</v>
      </c>
      <c r="F15" s="11">
        <v>247000</v>
      </c>
      <c r="G15" s="34"/>
    </row>
    <row r="16" spans="1:7" ht="15.75" customHeight="1">
      <c r="A16" s="18"/>
      <c r="B16" s="18"/>
      <c r="C16" s="10" t="s">
        <v>50</v>
      </c>
      <c r="D16" s="9" t="s">
        <v>35</v>
      </c>
      <c r="E16" s="11">
        <v>800</v>
      </c>
      <c r="F16" s="11">
        <v>800</v>
      </c>
      <c r="G16" s="34"/>
    </row>
    <row r="17" spans="1:7" s="32" customFormat="1" ht="17.25" customHeight="1">
      <c r="A17" s="15">
        <v>600</v>
      </c>
      <c r="B17" s="15"/>
      <c r="C17" s="6"/>
      <c r="D17" s="7" t="s">
        <v>73</v>
      </c>
      <c r="E17" s="8">
        <f>E18</f>
        <v>10251</v>
      </c>
      <c r="F17" s="8">
        <f>F18</f>
        <v>0</v>
      </c>
      <c r="G17" s="33"/>
    </row>
    <row r="18" spans="1:7" ht="15.75" customHeight="1">
      <c r="A18" s="18"/>
      <c r="B18" s="18">
        <v>60016</v>
      </c>
      <c r="C18" s="10"/>
      <c r="D18" s="9" t="s">
        <v>74</v>
      </c>
      <c r="E18" s="11">
        <f>E19+E20</f>
        <v>10251</v>
      </c>
      <c r="F18" s="11">
        <f>F19+F20</f>
        <v>0</v>
      </c>
      <c r="G18" s="34"/>
    </row>
    <row r="19" spans="1:7" ht="15.75" customHeight="1">
      <c r="A19" s="18"/>
      <c r="B19" s="18"/>
      <c r="C19" s="10" t="s">
        <v>78</v>
      </c>
      <c r="D19" s="9" t="s">
        <v>79</v>
      </c>
      <c r="E19" s="11">
        <v>3500</v>
      </c>
      <c r="F19" s="11">
        <v>0</v>
      </c>
      <c r="G19" s="34"/>
    </row>
    <row r="20" spans="1:7" ht="15.75" customHeight="1">
      <c r="A20" s="18"/>
      <c r="B20" s="18"/>
      <c r="C20" s="10" t="s">
        <v>97</v>
      </c>
      <c r="D20" s="9" t="s">
        <v>98</v>
      </c>
      <c r="E20" s="11">
        <v>6751</v>
      </c>
      <c r="F20" s="11">
        <v>0</v>
      </c>
      <c r="G20" s="34"/>
    </row>
    <row r="21" spans="1:6" s="32" customFormat="1" ht="17.25" customHeight="1">
      <c r="A21" s="15">
        <v>700</v>
      </c>
      <c r="B21" s="15"/>
      <c r="C21" s="15"/>
      <c r="D21" s="7" t="s">
        <v>9</v>
      </c>
      <c r="E21" s="8">
        <f>E22+E28</f>
        <v>22075</v>
      </c>
      <c r="F21" s="8">
        <f>F22+F28</f>
        <v>1588571</v>
      </c>
    </row>
    <row r="22" spans="1:6" ht="15.75" customHeight="1">
      <c r="A22" s="18"/>
      <c r="B22" s="18">
        <v>70005</v>
      </c>
      <c r="C22" s="18"/>
      <c r="D22" s="13" t="s">
        <v>75</v>
      </c>
      <c r="E22" s="35">
        <f>E23+E24+E25+E26+E27</f>
        <v>17897</v>
      </c>
      <c r="F22" s="11">
        <f>F23+F24+F25+F26+F27</f>
        <v>1584403</v>
      </c>
    </row>
    <row r="23" spans="1:6" ht="27" customHeight="1">
      <c r="A23" s="18"/>
      <c r="B23" s="18"/>
      <c r="C23" s="10" t="s">
        <v>51</v>
      </c>
      <c r="D23" s="19" t="s">
        <v>76</v>
      </c>
      <c r="E23" s="11">
        <v>6302</v>
      </c>
      <c r="F23" s="11">
        <v>6303</v>
      </c>
    </row>
    <row r="24" spans="1:6" ht="15.75" customHeight="1">
      <c r="A24" s="18"/>
      <c r="B24" s="18"/>
      <c r="C24" s="10" t="s">
        <v>49</v>
      </c>
      <c r="D24" s="12" t="s">
        <v>38</v>
      </c>
      <c r="E24" s="11">
        <v>9000</v>
      </c>
      <c r="F24" s="11">
        <v>3000</v>
      </c>
    </row>
    <row r="25" spans="1:6" ht="16.5" customHeight="1">
      <c r="A25" s="18"/>
      <c r="B25" s="18"/>
      <c r="C25" s="10" t="s">
        <v>99</v>
      </c>
      <c r="D25" s="12" t="s">
        <v>100</v>
      </c>
      <c r="E25" s="11">
        <v>0</v>
      </c>
      <c r="F25" s="11">
        <v>1575000</v>
      </c>
    </row>
    <row r="26" spans="1:6" ht="15.75" customHeight="1">
      <c r="A26" s="18"/>
      <c r="B26" s="18"/>
      <c r="C26" s="10" t="s">
        <v>48</v>
      </c>
      <c r="D26" s="12" t="s">
        <v>8</v>
      </c>
      <c r="E26" s="11">
        <v>2416</v>
      </c>
      <c r="F26" s="11">
        <v>0</v>
      </c>
    </row>
    <row r="27" spans="1:6" ht="15.75" customHeight="1">
      <c r="A27" s="18"/>
      <c r="B27" s="18"/>
      <c r="C27" s="10" t="s">
        <v>50</v>
      </c>
      <c r="D27" s="12" t="s">
        <v>35</v>
      </c>
      <c r="E27" s="11">
        <v>179</v>
      </c>
      <c r="F27" s="11">
        <v>100</v>
      </c>
    </row>
    <row r="28" spans="1:6" ht="18.75" customHeight="1">
      <c r="A28" s="18"/>
      <c r="B28" s="18">
        <v>70095</v>
      </c>
      <c r="C28" s="18"/>
      <c r="D28" s="13" t="s">
        <v>5</v>
      </c>
      <c r="E28" s="11">
        <f>E29+E30</f>
        <v>4178</v>
      </c>
      <c r="F28" s="11">
        <v>4168</v>
      </c>
    </row>
    <row r="29" spans="1:6" ht="15.75" customHeight="1">
      <c r="A29" s="18"/>
      <c r="B29" s="18"/>
      <c r="C29" s="10" t="s">
        <v>49</v>
      </c>
      <c r="D29" s="12" t="s">
        <v>38</v>
      </c>
      <c r="E29" s="11">
        <v>4168</v>
      </c>
      <c r="F29" s="11">
        <v>4168</v>
      </c>
    </row>
    <row r="30" spans="1:6" ht="15.75" customHeight="1">
      <c r="A30" s="18"/>
      <c r="B30" s="18"/>
      <c r="C30" s="10" t="s">
        <v>50</v>
      </c>
      <c r="D30" s="12" t="s">
        <v>35</v>
      </c>
      <c r="E30" s="11">
        <v>10</v>
      </c>
      <c r="F30" s="11">
        <v>0</v>
      </c>
    </row>
    <row r="31" spans="1:6" s="32" customFormat="1" ht="18.75" customHeight="1">
      <c r="A31" s="15">
        <v>750</v>
      </c>
      <c r="B31" s="15"/>
      <c r="C31" s="15"/>
      <c r="D31" s="20" t="s">
        <v>12</v>
      </c>
      <c r="E31" s="36">
        <f>E32+E35</f>
        <v>92200</v>
      </c>
      <c r="F31" s="8">
        <f>F32+F35</f>
        <v>92070</v>
      </c>
    </row>
    <row r="32" spans="1:6" ht="17.25" customHeight="1">
      <c r="A32" s="18"/>
      <c r="B32" s="18">
        <v>75011</v>
      </c>
      <c r="C32" s="18"/>
      <c r="D32" s="13" t="s">
        <v>13</v>
      </c>
      <c r="E32" s="35">
        <f>E33+E34</f>
        <v>74385</v>
      </c>
      <c r="F32" s="11">
        <f>F33+F34</f>
        <v>75312</v>
      </c>
    </row>
    <row r="33" spans="1:7" ht="41.25" customHeight="1">
      <c r="A33" s="18"/>
      <c r="B33" s="18"/>
      <c r="C33" s="2">
        <v>2010</v>
      </c>
      <c r="D33" s="12" t="s">
        <v>69</v>
      </c>
      <c r="E33" s="21">
        <v>73085</v>
      </c>
      <c r="F33" s="21">
        <v>74181</v>
      </c>
      <c r="G33" s="34"/>
    </row>
    <row r="34" spans="1:7" ht="41.25" customHeight="1">
      <c r="A34" s="18"/>
      <c r="B34" s="18"/>
      <c r="C34" s="2">
        <v>2360</v>
      </c>
      <c r="D34" s="12" t="s">
        <v>77</v>
      </c>
      <c r="E34" s="21">
        <v>1300</v>
      </c>
      <c r="F34" s="21">
        <v>1131</v>
      </c>
      <c r="G34" s="34"/>
    </row>
    <row r="35" spans="1:6" ht="15.75" customHeight="1">
      <c r="A35" s="18"/>
      <c r="B35" s="18">
        <v>75023</v>
      </c>
      <c r="C35" s="18"/>
      <c r="D35" s="13" t="s">
        <v>14</v>
      </c>
      <c r="E35" s="11">
        <f>E36+E37+E38</f>
        <v>17815</v>
      </c>
      <c r="F35" s="11">
        <f>F36+F37+F38</f>
        <v>16758</v>
      </c>
    </row>
    <row r="36" spans="1:6" ht="15.75" customHeight="1">
      <c r="A36" s="18"/>
      <c r="B36" s="18"/>
      <c r="C36" s="22" t="s">
        <v>78</v>
      </c>
      <c r="D36" s="37" t="s">
        <v>79</v>
      </c>
      <c r="E36" s="11">
        <v>57</v>
      </c>
      <c r="F36" s="11">
        <v>0</v>
      </c>
    </row>
    <row r="37" spans="1:6" ht="17.25" customHeight="1">
      <c r="A37" s="18"/>
      <c r="B37" s="18"/>
      <c r="C37" s="22" t="s">
        <v>49</v>
      </c>
      <c r="D37" s="12" t="s">
        <v>38</v>
      </c>
      <c r="E37" s="11">
        <v>13258</v>
      </c>
      <c r="F37" s="11">
        <v>13258</v>
      </c>
    </row>
    <row r="38" spans="1:6" ht="15.75" customHeight="1">
      <c r="A38" s="18"/>
      <c r="B38" s="18"/>
      <c r="C38" s="22" t="s">
        <v>48</v>
      </c>
      <c r="D38" s="13" t="s">
        <v>8</v>
      </c>
      <c r="E38" s="11">
        <v>4500</v>
      </c>
      <c r="F38" s="25">
        <v>3500</v>
      </c>
    </row>
    <row r="39" spans="1:6" s="32" customFormat="1" ht="25.5" customHeight="1">
      <c r="A39" s="14">
        <v>751</v>
      </c>
      <c r="B39" s="15"/>
      <c r="C39" s="15"/>
      <c r="D39" s="23" t="s">
        <v>15</v>
      </c>
      <c r="E39" s="26">
        <f>E40+E42+E44</f>
        <v>47537</v>
      </c>
      <c r="F39" s="26">
        <f>F40</f>
        <v>1560</v>
      </c>
    </row>
    <row r="40" spans="1:6" ht="27.75" customHeight="1">
      <c r="A40" s="18"/>
      <c r="B40" s="18">
        <v>75101</v>
      </c>
      <c r="C40" s="18"/>
      <c r="D40" s="19" t="s">
        <v>16</v>
      </c>
      <c r="E40" s="11">
        <f>E41</f>
        <v>1500</v>
      </c>
      <c r="F40" s="11">
        <f>F41</f>
        <v>1560</v>
      </c>
    </row>
    <row r="41" spans="1:6" ht="44.25" customHeight="1">
      <c r="A41" s="18"/>
      <c r="B41" s="18"/>
      <c r="C41" s="2">
        <v>2010</v>
      </c>
      <c r="D41" s="19" t="s">
        <v>102</v>
      </c>
      <c r="E41" s="24">
        <v>1500</v>
      </c>
      <c r="F41" s="24">
        <v>1560</v>
      </c>
    </row>
    <row r="42" spans="1:6" ht="19.5" customHeight="1">
      <c r="A42" s="18"/>
      <c r="B42" s="18">
        <v>75107</v>
      </c>
      <c r="C42" s="2"/>
      <c r="D42" s="19" t="s">
        <v>101</v>
      </c>
      <c r="E42" s="24">
        <f>E43</f>
        <v>28767</v>
      </c>
      <c r="F42" s="24">
        <f>F43</f>
        <v>0</v>
      </c>
    </row>
    <row r="43" spans="1:6" ht="44.25" customHeight="1">
      <c r="A43" s="18"/>
      <c r="B43" s="18"/>
      <c r="C43" s="2">
        <v>2010</v>
      </c>
      <c r="D43" s="19" t="s">
        <v>102</v>
      </c>
      <c r="E43" s="24">
        <v>28767</v>
      </c>
      <c r="F43" s="24">
        <v>0</v>
      </c>
    </row>
    <row r="44" spans="1:6" ht="17.25" customHeight="1">
      <c r="A44" s="18"/>
      <c r="B44" s="18">
        <v>75108</v>
      </c>
      <c r="C44" s="2"/>
      <c r="D44" s="38" t="s">
        <v>103</v>
      </c>
      <c r="E44" s="24">
        <f>E45</f>
        <v>17270</v>
      </c>
      <c r="F44" s="24">
        <f>F45</f>
        <v>0</v>
      </c>
    </row>
    <row r="45" spans="1:6" ht="44.25" customHeight="1">
      <c r="A45" s="18"/>
      <c r="B45" s="18"/>
      <c r="C45" s="2">
        <v>2010</v>
      </c>
      <c r="D45" s="19" t="s">
        <v>102</v>
      </c>
      <c r="E45" s="24">
        <v>17270</v>
      </c>
      <c r="F45" s="24">
        <v>0</v>
      </c>
    </row>
    <row r="46" spans="1:6" s="32" customFormat="1" ht="20.25" customHeight="1">
      <c r="A46" s="14">
        <v>754</v>
      </c>
      <c r="B46" s="15"/>
      <c r="C46" s="15"/>
      <c r="D46" s="51" t="s">
        <v>17</v>
      </c>
      <c r="E46" s="8">
        <f>E47</f>
        <v>500</v>
      </c>
      <c r="F46" s="8">
        <v>500</v>
      </c>
    </row>
    <row r="47" spans="1:6" ht="17.25" customHeight="1">
      <c r="A47" s="18"/>
      <c r="B47" s="18">
        <v>75414</v>
      </c>
      <c r="C47" s="18"/>
      <c r="D47" s="13" t="s">
        <v>18</v>
      </c>
      <c r="E47" s="35">
        <f>E48</f>
        <v>500</v>
      </c>
      <c r="F47" s="8">
        <v>500</v>
      </c>
    </row>
    <row r="48" spans="1:6" ht="42" customHeight="1">
      <c r="A48" s="18"/>
      <c r="B48" s="18"/>
      <c r="C48" s="2">
        <v>2010</v>
      </c>
      <c r="D48" s="19" t="s">
        <v>102</v>
      </c>
      <c r="E48" s="24">
        <v>500</v>
      </c>
      <c r="F48" s="24">
        <v>500</v>
      </c>
    </row>
    <row r="49" spans="1:6" s="32" customFormat="1" ht="42" customHeight="1">
      <c r="A49" s="14">
        <v>756</v>
      </c>
      <c r="B49" s="15"/>
      <c r="C49" s="15"/>
      <c r="D49" s="23" t="s">
        <v>46</v>
      </c>
      <c r="E49" s="39">
        <f>E50+E53+E60+E72+E76</f>
        <v>5883738</v>
      </c>
      <c r="F49" s="26">
        <f>F50+F53+F60+F72+F76</f>
        <v>6375765</v>
      </c>
    </row>
    <row r="50" spans="1:6" ht="18" customHeight="1">
      <c r="A50" s="18"/>
      <c r="B50" s="18">
        <v>75601</v>
      </c>
      <c r="C50" s="18"/>
      <c r="D50" s="19" t="s">
        <v>19</v>
      </c>
      <c r="E50" s="11">
        <f>E51+E52</f>
        <v>60600</v>
      </c>
      <c r="F50" s="11">
        <f>F51+F52</f>
        <v>62600</v>
      </c>
    </row>
    <row r="51" spans="1:6" ht="28.5" customHeight="1">
      <c r="A51" s="9"/>
      <c r="B51" s="18"/>
      <c r="C51" s="22" t="s">
        <v>52</v>
      </c>
      <c r="D51" s="19" t="s">
        <v>47</v>
      </c>
      <c r="E51" s="11">
        <v>60000</v>
      </c>
      <c r="F51" s="11">
        <v>62000</v>
      </c>
    </row>
    <row r="52" spans="1:7" ht="23.25" customHeight="1">
      <c r="A52" s="9"/>
      <c r="B52" s="18"/>
      <c r="C52" s="22" t="s">
        <v>53</v>
      </c>
      <c r="D52" s="19" t="s">
        <v>80</v>
      </c>
      <c r="E52" s="11">
        <v>600</v>
      </c>
      <c r="F52" s="11">
        <v>600</v>
      </c>
      <c r="G52" s="34"/>
    </row>
    <row r="53" spans="1:6" ht="41.25" customHeight="1">
      <c r="A53" s="9"/>
      <c r="B53" s="2">
        <v>75615</v>
      </c>
      <c r="C53" s="18"/>
      <c r="D53" s="19" t="s">
        <v>81</v>
      </c>
      <c r="E53" s="24">
        <f>E54+E55+E56+E57+E58+E59</f>
        <v>891501</v>
      </c>
      <c r="F53" s="24">
        <f>F54+F55+F56+F57+F58+F59</f>
        <v>781565</v>
      </c>
    </row>
    <row r="54" spans="1:6" ht="15.75" customHeight="1">
      <c r="A54" s="9"/>
      <c r="B54" s="18"/>
      <c r="C54" s="10" t="s">
        <v>54</v>
      </c>
      <c r="D54" s="13" t="s">
        <v>20</v>
      </c>
      <c r="E54" s="11">
        <v>745000</v>
      </c>
      <c r="F54" s="11">
        <v>680000</v>
      </c>
    </row>
    <row r="55" spans="1:6" ht="15.75" customHeight="1">
      <c r="A55" s="9"/>
      <c r="B55" s="18"/>
      <c r="C55" s="10" t="s">
        <v>55</v>
      </c>
      <c r="D55" s="13" t="s">
        <v>21</v>
      </c>
      <c r="E55" s="11">
        <v>165</v>
      </c>
      <c r="F55" s="11">
        <v>165</v>
      </c>
    </row>
    <row r="56" spans="1:6" ht="15.75" customHeight="1">
      <c r="A56" s="9"/>
      <c r="B56" s="18"/>
      <c r="C56" s="10" t="s">
        <v>56</v>
      </c>
      <c r="D56" s="13" t="s">
        <v>22</v>
      </c>
      <c r="E56" s="11">
        <v>1400</v>
      </c>
      <c r="F56" s="11">
        <v>1400</v>
      </c>
    </row>
    <row r="57" spans="1:6" ht="15.75" customHeight="1">
      <c r="A57" s="9"/>
      <c r="B57" s="18"/>
      <c r="C57" s="10" t="s">
        <v>57</v>
      </c>
      <c r="D57" s="13" t="s">
        <v>23</v>
      </c>
      <c r="E57" s="11">
        <v>94200</v>
      </c>
      <c r="F57" s="11">
        <v>97000</v>
      </c>
    </row>
    <row r="58" spans="1:6" ht="15.75" customHeight="1">
      <c r="A58" s="9"/>
      <c r="B58" s="18"/>
      <c r="C58" s="10" t="s">
        <v>62</v>
      </c>
      <c r="D58" s="13" t="s">
        <v>24</v>
      </c>
      <c r="E58" s="11">
        <v>1415</v>
      </c>
      <c r="F58" s="11">
        <v>0</v>
      </c>
    </row>
    <row r="59" spans="1:6" ht="21" customHeight="1">
      <c r="A59" s="9"/>
      <c r="B59" s="18"/>
      <c r="C59" s="22" t="s">
        <v>53</v>
      </c>
      <c r="D59" s="19" t="s">
        <v>80</v>
      </c>
      <c r="E59" s="11">
        <v>49321</v>
      </c>
      <c r="F59" s="11">
        <v>3000</v>
      </c>
    </row>
    <row r="60" spans="1:6" ht="54" customHeight="1">
      <c r="A60" s="9"/>
      <c r="B60" s="2">
        <v>75616</v>
      </c>
      <c r="C60" s="10"/>
      <c r="D60" s="19" t="s">
        <v>83</v>
      </c>
      <c r="E60" s="11">
        <f>E61+E62+E63+E64+E65+E66+E67+E68+E69+E70+E71</f>
        <v>1415400</v>
      </c>
      <c r="F60" s="11">
        <f>F61+F62+F63+F64+F65+F66+F67+F68+F69+F70+F71</f>
        <v>1410600</v>
      </c>
    </row>
    <row r="61" spans="1:6" ht="15.75" customHeight="1">
      <c r="A61" s="9"/>
      <c r="B61" s="18"/>
      <c r="C61" s="10" t="s">
        <v>54</v>
      </c>
      <c r="D61" s="13" t="s">
        <v>20</v>
      </c>
      <c r="E61" s="11">
        <v>975000</v>
      </c>
      <c r="F61" s="11">
        <v>990000</v>
      </c>
    </row>
    <row r="62" spans="1:6" ht="15.75" customHeight="1">
      <c r="A62" s="9"/>
      <c r="B62" s="18"/>
      <c r="C62" s="10" t="s">
        <v>55</v>
      </c>
      <c r="D62" s="13" t="s">
        <v>21</v>
      </c>
      <c r="E62" s="11">
        <v>26000</v>
      </c>
      <c r="F62" s="11">
        <v>31000</v>
      </c>
    </row>
    <row r="63" spans="1:6" ht="15.75" customHeight="1">
      <c r="A63" s="9"/>
      <c r="B63" s="18"/>
      <c r="C63" s="10" t="s">
        <v>56</v>
      </c>
      <c r="D63" s="13" t="s">
        <v>22</v>
      </c>
      <c r="E63" s="11">
        <v>3900</v>
      </c>
      <c r="F63" s="11">
        <v>4000</v>
      </c>
    </row>
    <row r="64" spans="1:6" ht="15.75" customHeight="1">
      <c r="A64" s="9"/>
      <c r="B64" s="18"/>
      <c r="C64" s="10" t="s">
        <v>57</v>
      </c>
      <c r="D64" s="13" t="s">
        <v>23</v>
      </c>
      <c r="E64" s="11">
        <v>72000</v>
      </c>
      <c r="F64" s="11">
        <v>75000</v>
      </c>
    </row>
    <row r="65" spans="1:6" ht="15.75" customHeight="1">
      <c r="A65" s="9"/>
      <c r="B65" s="18"/>
      <c r="C65" s="10" t="s">
        <v>58</v>
      </c>
      <c r="D65" s="13" t="s">
        <v>25</v>
      </c>
      <c r="E65" s="11">
        <v>60000</v>
      </c>
      <c r="F65" s="11">
        <v>62000</v>
      </c>
    </row>
    <row r="66" spans="1:6" ht="15.75" customHeight="1">
      <c r="A66" s="9"/>
      <c r="B66" s="18"/>
      <c r="C66" s="10" t="s">
        <v>59</v>
      </c>
      <c r="D66" s="13" t="s">
        <v>26</v>
      </c>
      <c r="E66" s="13">
        <v>0</v>
      </c>
      <c r="F66" s="11">
        <v>100</v>
      </c>
    </row>
    <row r="67" spans="1:6" ht="28.5" customHeight="1">
      <c r="A67" s="9"/>
      <c r="B67" s="18"/>
      <c r="C67" s="22" t="s">
        <v>60</v>
      </c>
      <c r="D67" s="19" t="s">
        <v>27</v>
      </c>
      <c r="E67" s="11">
        <v>4500</v>
      </c>
      <c r="F67" s="11">
        <v>4500</v>
      </c>
    </row>
    <row r="68" spans="1:6" ht="27.75" customHeight="1">
      <c r="A68" s="9"/>
      <c r="B68" s="18"/>
      <c r="C68" s="22" t="s">
        <v>61</v>
      </c>
      <c r="D68" s="19" t="s">
        <v>82</v>
      </c>
      <c r="E68" s="11">
        <v>11000</v>
      </c>
      <c r="F68" s="11">
        <v>0</v>
      </c>
    </row>
    <row r="69" spans="1:6" ht="15.75" customHeight="1">
      <c r="A69" s="9"/>
      <c r="B69" s="18"/>
      <c r="C69" s="10" t="s">
        <v>62</v>
      </c>
      <c r="D69" s="13" t="s">
        <v>24</v>
      </c>
      <c r="E69" s="11">
        <v>225000</v>
      </c>
      <c r="F69" s="11">
        <v>230000</v>
      </c>
    </row>
    <row r="70" spans="1:6" ht="22.5" customHeight="1">
      <c r="A70" s="9"/>
      <c r="B70" s="18"/>
      <c r="C70" s="22" t="s">
        <v>53</v>
      </c>
      <c r="D70" s="19" t="s">
        <v>80</v>
      </c>
      <c r="E70" s="11">
        <v>12000</v>
      </c>
      <c r="F70" s="11">
        <v>14000</v>
      </c>
    </row>
    <row r="71" spans="1:6" ht="15.75" customHeight="1">
      <c r="A71" s="9"/>
      <c r="B71" s="18"/>
      <c r="C71" s="22" t="s">
        <v>63</v>
      </c>
      <c r="D71" s="19" t="s">
        <v>41</v>
      </c>
      <c r="E71" s="11">
        <v>26000</v>
      </c>
      <c r="F71" s="11">
        <v>0</v>
      </c>
    </row>
    <row r="72" spans="1:6" ht="28.5" customHeight="1">
      <c r="A72" s="9"/>
      <c r="B72" s="2">
        <v>75618</v>
      </c>
      <c r="C72" s="18"/>
      <c r="D72" s="19" t="s">
        <v>84</v>
      </c>
      <c r="E72" s="11">
        <f>E73+E74+E75</f>
        <v>86872</v>
      </c>
      <c r="F72" s="11">
        <f>F73+F74+F75</f>
        <v>82500</v>
      </c>
    </row>
    <row r="73" spans="1:6" ht="15.75" customHeight="1">
      <c r="A73" s="9"/>
      <c r="B73" s="18"/>
      <c r="C73" s="10" t="s">
        <v>64</v>
      </c>
      <c r="D73" s="13" t="s">
        <v>28</v>
      </c>
      <c r="E73" s="11">
        <v>22000</v>
      </c>
      <c r="F73" s="11">
        <v>23000</v>
      </c>
    </row>
    <row r="74" spans="1:6" ht="15.75" customHeight="1">
      <c r="A74" s="9"/>
      <c r="B74" s="18"/>
      <c r="C74" s="10" t="s">
        <v>65</v>
      </c>
      <c r="D74" s="19" t="s">
        <v>85</v>
      </c>
      <c r="E74" s="11">
        <v>55672</v>
      </c>
      <c r="F74" s="11">
        <v>50000</v>
      </c>
    </row>
    <row r="75" spans="1:6" ht="27" customHeight="1">
      <c r="A75" s="9"/>
      <c r="B75" s="18"/>
      <c r="C75" s="22" t="s">
        <v>61</v>
      </c>
      <c r="D75" s="19" t="s">
        <v>82</v>
      </c>
      <c r="E75" s="11">
        <v>9200</v>
      </c>
      <c r="F75" s="11">
        <v>9500</v>
      </c>
    </row>
    <row r="76" spans="1:6" ht="26.25" customHeight="1">
      <c r="A76" s="9"/>
      <c r="B76" s="2">
        <v>75621</v>
      </c>
      <c r="C76" s="18"/>
      <c r="D76" s="19" t="s">
        <v>29</v>
      </c>
      <c r="E76" s="11">
        <f>E77+E78</f>
        <v>3429365</v>
      </c>
      <c r="F76" s="11">
        <f>F77+F78</f>
        <v>4038500</v>
      </c>
    </row>
    <row r="77" spans="1:6" ht="18.75" customHeight="1">
      <c r="A77" s="9"/>
      <c r="B77" s="18"/>
      <c r="C77" s="10" t="s">
        <v>66</v>
      </c>
      <c r="D77" s="13" t="s">
        <v>30</v>
      </c>
      <c r="E77" s="11">
        <v>3391365</v>
      </c>
      <c r="F77" s="11">
        <v>3998500</v>
      </c>
    </row>
    <row r="78" spans="1:6" ht="15.75" customHeight="1">
      <c r="A78" s="9"/>
      <c r="B78" s="18"/>
      <c r="C78" s="10" t="s">
        <v>67</v>
      </c>
      <c r="D78" s="13" t="s">
        <v>43</v>
      </c>
      <c r="E78" s="11">
        <v>38000</v>
      </c>
      <c r="F78" s="11">
        <v>40000</v>
      </c>
    </row>
    <row r="79" spans="1:6" s="32" customFormat="1" ht="20.25" customHeight="1">
      <c r="A79" s="15">
        <v>758</v>
      </c>
      <c r="B79" s="15"/>
      <c r="C79" s="15"/>
      <c r="D79" s="20" t="s">
        <v>31</v>
      </c>
      <c r="E79" s="11">
        <f>E80+E82+E84</f>
        <v>7102727</v>
      </c>
      <c r="F79" s="8">
        <f>F80+F82+F84</f>
        <v>6652935</v>
      </c>
    </row>
    <row r="80" spans="1:6" ht="15.75" customHeight="1">
      <c r="A80" s="18"/>
      <c r="B80" s="18">
        <v>75801</v>
      </c>
      <c r="C80" s="18"/>
      <c r="D80" s="13" t="s">
        <v>32</v>
      </c>
      <c r="E80" s="11">
        <f>E81</f>
        <v>5650568</v>
      </c>
      <c r="F80" s="11">
        <f>F81</f>
        <v>6136750</v>
      </c>
    </row>
    <row r="81" spans="1:6" ht="15.75" customHeight="1">
      <c r="A81" s="18"/>
      <c r="B81" s="18"/>
      <c r="C81" s="18">
        <v>2920</v>
      </c>
      <c r="D81" s="13" t="s">
        <v>33</v>
      </c>
      <c r="E81" s="11">
        <v>5650568</v>
      </c>
      <c r="F81" s="11">
        <v>6136750</v>
      </c>
    </row>
    <row r="82" spans="1:6" ht="16.5" customHeight="1">
      <c r="A82" s="18"/>
      <c r="B82" s="18">
        <v>75807</v>
      </c>
      <c r="C82" s="18"/>
      <c r="D82" s="13" t="s">
        <v>68</v>
      </c>
      <c r="E82" s="11">
        <f>E83</f>
        <v>1398109</v>
      </c>
      <c r="F82" s="11">
        <f>F83</f>
        <v>476185</v>
      </c>
    </row>
    <row r="83" spans="1:6" ht="16.5" customHeight="1">
      <c r="A83" s="18"/>
      <c r="B83" s="18"/>
      <c r="C83" s="18">
        <v>2920</v>
      </c>
      <c r="D83" s="13" t="s">
        <v>33</v>
      </c>
      <c r="E83" s="11">
        <v>1398109</v>
      </c>
      <c r="F83" s="11">
        <v>476185</v>
      </c>
    </row>
    <row r="84" spans="1:6" ht="18.75" customHeight="1">
      <c r="A84" s="18"/>
      <c r="B84" s="18">
        <v>75814</v>
      </c>
      <c r="C84" s="18"/>
      <c r="D84" s="13" t="s">
        <v>34</v>
      </c>
      <c r="E84" s="11">
        <f>E85</f>
        <v>54050</v>
      </c>
      <c r="F84" s="11">
        <f>F85</f>
        <v>40000</v>
      </c>
    </row>
    <row r="85" spans="1:6" ht="15.75" customHeight="1">
      <c r="A85" s="18"/>
      <c r="B85" s="18"/>
      <c r="C85" s="10" t="s">
        <v>50</v>
      </c>
      <c r="D85" s="13" t="s">
        <v>35</v>
      </c>
      <c r="E85" s="11">
        <v>54050</v>
      </c>
      <c r="F85" s="11">
        <v>40000</v>
      </c>
    </row>
    <row r="86" spans="1:6" s="32" customFormat="1" ht="20.25" customHeight="1">
      <c r="A86" s="15">
        <v>801</v>
      </c>
      <c r="B86" s="15"/>
      <c r="C86" s="15"/>
      <c r="D86" s="20" t="s">
        <v>36</v>
      </c>
      <c r="E86" s="11">
        <f>E87+E93</f>
        <v>53377</v>
      </c>
      <c r="F86" s="8">
        <f>F87+F93</f>
        <v>44073</v>
      </c>
    </row>
    <row r="87" spans="1:6" ht="15.75" customHeight="1">
      <c r="A87" s="18"/>
      <c r="B87" s="18">
        <v>80101</v>
      </c>
      <c r="C87" s="18"/>
      <c r="D87" s="13" t="s">
        <v>37</v>
      </c>
      <c r="E87" s="11">
        <f>E88+E89+E90+E91+E92</f>
        <v>50727</v>
      </c>
      <c r="F87" s="11">
        <f>F88+F89+F90+F91+F92</f>
        <v>41433</v>
      </c>
    </row>
    <row r="88" spans="1:6" ht="16.5" customHeight="1">
      <c r="A88" s="18"/>
      <c r="B88" s="18"/>
      <c r="C88" s="22" t="s">
        <v>49</v>
      </c>
      <c r="D88" s="12" t="s">
        <v>38</v>
      </c>
      <c r="E88" s="11">
        <v>10451</v>
      </c>
      <c r="F88" s="11">
        <v>11433</v>
      </c>
    </row>
    <row r="89" spans="1:6" ht="16.5" customHeight="1">
      <c r="A89" s="18"/>
      <c r="B89" s="18"/>
      <c r="C89" s="22" t="s">
        <v>48</v>
      </c>
      <c r="D89" s="19" t="s">
        <v>8</v>
      </c>
      <c r="E89" s="11">
        <v>12390</v>
      </c>
      <c r="F89" s="11">
        <v>30000</v>
      </c>
    </row>
    <row r="90" spans="1:6" ht="16.5" customHeight="1">
      <c r="A90" s="18"/>
      <c r="B90" s="18"/>
      <c r="C90" s="22" t="s">
        <v>50</v>
      </c>
      <c r="D90" s="19" t="s">
        <v>35</v>
      </c>
      <c r="E90" s="11">
        <v>56</v>
      </c>
      <c r="F90" s="11">
        <v>0</v>
      </c>
    </row>
    <row r="91" spans="1:6" ht="30" customHeight="1">
      <c r="A91" s="18"/>
      <c r="B91" s="18"/>
      <c r="C91" s="22" t="s">
        <v>86</v>
      </c>
      <c r="D91" s="19" t="s">
        <v>104</v>
      </c>
      <c r="E91" s="11">
        <v>2443</v>
      </c>
      <c r="F91" s="11">
        <v>0</v>
      </c>
    </row>
    <row r="92" spans="1:6" ht="16.5" customHeight="1">
      <c r="A92" s="18"/>
      <c r="B92" s="18"/>
      <c r="C92" s="22" t="s">
        <v>97</v>
      </c>
      <c r="D92" s="19" t="s">
        <v>98</v>
      </c>
      <c r="E92" s="11">
        <v>25387</v>
      </c>
      <c r="F92" s="11">
        <v>0</v>
      </c>
    </row>
    <row r="93" spans="1:6" ht="17.25" customHeight="1">
      <c r="A93" s="18"/>
      <c r="B93" s="18">
        <v>80110</v>
      </c>
      <c r="C93" s="18"/>
      <c r="D93" s="13" t="s">
        <v>39</v>
      </c>
      <c r="E93" s="11">
        <f>E94+E95</f>
        <v>2650</v>
      </c>
      <c r="F93" s="11">
        <f>F94+F95</f>
        <v>2640</v>
      </c>
    </row>
    <row r="94" spans="1:6" ht="17.25" customHeight="1">
      <c r="A94" s="18"/>
      <c r="B94" s="18"/>
      <c r="C94" s="22" t="s">
        <v>49</v>
      </c>
      <c r="D94" s="12" t="s">
        <v>38</v>
      </c>
      <c r="E94" s="11">
        <v>2640</v>
      </c>
      <c r="F94" s="11">
        <v>2640</v>
      </c>
    </row>
    <row r="95" spans="1:6" ht="17.25" customHeight="1">
      <c r="A95" s="18"/>
      <c r="B95" s="18"/>
      <c r="C95" s="22" t="s">
        <v>50</v>
      </c>
      <c r="D95" s="12" t="s">
        <v>35</v>
      </c>
      <c r="E95" s="11">
        <v>10</v>
      </c>
      <c r="F95" s="11">
        <v>0</v>
      </c>
    </row>
    <row r="96" spans="1:6" s="32" customFormat="1" ht="18.75" customHeight="1">
      <c r="A96" s="15">
        <v>852</v>
      </c>
      <c r="B96" s="15"/>
      <c r="C96" s="15"/>
      <c r="D96" s="20" t="s">
        <v>88</v>
      </c>
      <c r="E96" s="11">
        <f>E97+E99+E101+E103+E106+E108+E111</f>
        <v>2383467</v>
      </c>
      <c r="F96" s="8">
        <f>F97+F99+F101+F103+F106+F108+F111</f>
        <v>3109867</v>
      </c>
    </row>
    <row r="97" spans="1:6" s="31" customFormat="1" ht="18.75" customHeight="1">
      <c r="A97" s="18"/>
      <c r="B97" s="18">
        <v>85202</v>
      </c>
      <c r="C97" s="18"/>
      <c r="D97" s="13" t="s">
        <v>89</v>
      </c>
      <c r="E97" s="11">
        <f>E98</f>
        <v>10367</v>
      </c>
      <c r="F97" s="11">
        <f>F98</f>
        <v>10367</v>
      </c>
    </row>
    <row r="98" spans="1:6" s="32" customFormat="1" ht="18.75" customHeight="1">
      <c r="A98" s="15"/>
      <c r="B98" s="15"/>
      <c r="C98" s="18" t="s">
        <v>63</v>
      </c>
      <c r="D98" s="13" t="s">
        <v>41</v>
      </c>
      <c r="E98" s="11">
        <v>10367</v>
      </c>
      <c r="F98" s="11">
        <v>10367</v>
      </c>
    </row>
    <row r="99" spans="1:6" s="31" customFormat="1" ht="27.75" customHeight="1">
      <c r="A99" s="18"/>
      <c r="B99" s="2">
        <v>85212</v>
      </c>
      <c r="C99" s="18"/>
      <c r="D99" s="12" t="s">
        <v>90</v>
      </c>
      <c r="E99" s="11">
        <f>E100</f>
        <v>1948000</v>
      </c>
      <c r="F99" s="11">
        <f>F100</f>
        <v>2707000</v>
      </c>
    </row>
    <row r="100" spans="1:6" s="31" customFormat="1" ht="44.25" customHeight="1">
      <c r="A100" s="18"/>
      <c r="B100" s="18"/>
      <c r="C100" s="22">
        <v>2010</v>
      </c>
      <c r="D100" s="19" t="s">
        <v>102</v>
      </c>
      <c r="E100" s="11">
        <v>1948000</v>
      </c>
      <c r="F100" s="11">
        <v>2707000</v>
      </c>
    </row>
    <row r="101" spans="1:6" ht="42.75" customHeight="1">
      <c r="A101" s="9"/>
      <c r="B101" s="2">
        <v>85213</v>
      </c>
      <c r="C101" s="18"/>
      <c r="D101" s="12" t="s">
        <v>91</v>
      </c>
      <c r="E101" s="11">
        <f>E102</f>
        <v>16000</v>
      </c>
      <c r="F101" s="11">
        <f>F102</f>
        <v>16000</v>
      </c>
    </row>
    <row r="102" spans="1:6" ht="44.25" customHeight="1">
      <c r="A102" s="9"/>
      <c r="B102" s="18"/>
      <c r="C102" s="2">
        <v>2010</v>
      </c>
      <c r="D102" s="19" t="s">
        <v>102</v>
      </c>
      <c r="E102" s="11">
        <v>16000</v>
      </c>
      <c r="F102" s="11">
        <v>16000</v>
      </c>
    </row>
    <row r="103" spans="1:6" ht="29.25" customHeight="1">
      <c r="A103" s="9"/>
      <c r="B103" s="18">
        <v>85214</v>
      </c>
      <c r="C103" s="18"/>
      <c r="D103" s="12" t="s">
        <v>109</v>
      </c>
      <c r="E103" s="11">
        <f>E104+E105</f>
        <v>148500</v>
      </c>
      <c r="F103" s="11">
        <f>F104+F105</f>
        <v>142000</v>
      </c>
    </row>
    <row r="104" spans="1:6" ht="44.25" customHeight="1">
      <c r="A104" s="9"/>
      <c r="B104" s="18"/>
      <c r="C104" s="2">
        <v>2010</v>
      </c>
      <c r="D104" s="19" t="s">
        <v>102</v>
      </c>
      <c r="E104" s="11">
        <v>117000</v>
      </c>
      <c r="F104" s="11">
        <v>117000</v>
      </c>
    </row>
    <row r="105" spans="1:6" ht="29.25" customHeight="1">
      <c r="A105" s="9"/>
      <c r="B105" s="18"/>
      <c r="C105" s="2">
        <v>2030</v>
      </c>
      <c r="D105" s="19" t="s">
        <v>87</v>
      </c>
      <c r="E105" s="11">
        <v>31500</v>
      </c>
      <c r="F105" s="11">
        <v>25000</v>
      </c>
    </row>
    <row r="106" spans="1:6" s="40" customFormat="1" ht="18.75" customHeight="1">
      <c r="A106" s="9"/>
      <c r="B106" s="18">
        <v>85219</v>
      </c>
      <c r="C106" s="18"/>
      <c r="D106" s="13" t="s">
        <v>44</v>
      </c>
      <c r="E106" s="11">
        <f>E107</f>
        <v>132000</v>
      </c>
      <c r="F106" s="11">
        <f>F107</f>
        <v>134000</v>
      </c>
    </row>
    <row r="107" spans="1:6" ht="27.75" customHeight="1">
      <c r="A107" s="9"/>
      <c r="B107" s="18"/>
      <c r="C107" s="2">
        <v>2030</v>
      </c>
      <c r="D107" s="19" t="s">
        <v>87</v>
      </c>
      <c r="E107" s="11">
        <v>132000</v>
      </c>
      <c r="F107" s="11">
        <v>134000</v>
      </c>
    </row>
    <row r="108" spans="1:6" ht="18.75" customHeight="1">
      <c r="A108" s="9"/>
      <c r="B108" s="2">
        <v>85228</v>
      </c>
      <c r="C108" s="18"/>
      <c r="D108" s="12" t="s">
        <v>40</v>
      </c>
      <c r="E108" s="11">
        <f>E109+E110</f>
        <v>57800</v>
      </c>
      <c r="F108" s="11">
        <f>F109+F110</f>
        <v>58500</v>
      </c>
    </row>
    <row r="109" spans="1:6" ht="15.75" customHeight="1">
      <c r="A109" s="9"/>
      <c r="B109" s="2"/>
      <c r="C109" s="10" t="s">
        <v>48</v>
      </c>
      <c r="D109" s="12" t="s">
        <v>8</v>
      </c>
      <c r="E109" s="11">
        <v>1800</v>
      </c>
      <c r="F109" s="11">
        <v>1500</v>
      </c>
    </row>
    <row r="110" spans="1:6" ht="45" customHeight="1">
      <c r="A110" s="9"/>
      <c r="B110" s="18"/>
      <c r="C110" s="2">
        <v>2010</v>
      </c>
      <c r="D110" s="19" t="s">
        <v>102</v>
      </c>
      <c r="E110" s="11">
        <v>56000</v>
      </c>
      <c r="F110" s="11">
        <v>57000</v>
      </c>
    </row>
    <row r="111" spans="1:6" ht="18" customHeight="1">
      <c r="A111" s="9"/>
      <c r="B111" s="18">
        <v>85295</v>
      </c>
      <c r="C111" s="2"/>
      <c r="D111" s="12" t="s">
        <v>5</v>
      </c>
      <c r="E111" s="11">
        <f>E112</f>
        <v>70800</v>
      </c>
      <c r="F111" s="24">
        <f>F112</f>
        <v>42000</v>
      </c>
    </row>
    <row r="112" spans="1:6" ht="27.75" customHeight="1">
      <c r="A112" s="9"/>
      <c r="B112" s="18"/>
      <c r="C112" s="2">
        <v>2030</v>
      </c>
      <c r="D112" s="19" t="s">
        <v>87</v>
      </c>
      <c r="E112" s="11">
        <v>70800</v>
      </c>
      <c r="F112" s="11">
        <v>42000</v>
      </c>
    </row>
    <row r="113" spans="1:6" s="50" customFormat="1" ht="20.25" customHeight="1">
      <c r="A113" s="44">
        <v>854</v>
      </c>
      <c r="B113" s="45"/>
      <c r="C113" s="46"/>
      <c r="D113" s="47" t="s">
        <v>105</v>
      </c>
      <c r="E113" s="48">
        <f>E114</f>
        <v>23458</v>
      </c>
      <c r="F113" s="49">
        <f>F114</f>
        <v>0</v>
      </c>
    </row>
    <row r="114" spans="1:6" ht="17.25" customHeight="1">
      <c r="A114" s="9"/>
      <c r="B114" s="18">
        <v>85415</v>
      </c>
      <c r="C114" s="2"/>
      <c r="D114" s="19" t="s">
        <v>106</v>
      </c>
      <c r="E114" s="11">
        <f>E115</f>
        <v>23458</v>
      </c>
      <c r="F114" s="24">
        <f>F115</f>
        <v>0</v>
      </c>
    </row>
    <row r="115" spans="1:6" ht="27.75" customHeight="1">
      <c r="A115" s="9"/>
      <c r="B115" s="18"/>
      <c r="C115" s="2">
        <v>2030</v>
      </c>
      <c r="D115" s="19" t="s">
        <v>87</v>
      </c>
      <c r="E115" s="11">
        <v>23458</v>
      </c>
      <c r="F115" s="24">
        <v>0</v>
      </c>
    </row>
    <row r="116" spans="1:6" s="32" customFormat="1" ht="22.5" customHeight="1">
      <c r="A116" s="7">
        <v>900</v>
      </c>
      <c r="B116" s="15"/>
      <c r="C116" s="14"/>
      <c r="D116" s="41" t="s">
        <v>42</v>
      </c>
      <c r="E116" s="8">
        <f>E117+E119</f>
        <v>700128</v>
      </c>
      <c r="F116" s="26">
        <f>F117</f>
        <v>1800000</v>
      </c>
    </row>
    <row r="117" spans="1:6" s="31" customFormat="1" ht="17.25" customHeight="1">
      <c r="A117" s="9"/>
      <c r="B117" s="18">
        <v>90001</v>
      </c>
      <c r="C117" s="2"/>
      <c r="D117" s="12" t="s">
        <v>70</v>
      </c>
      <c r="E117" s="11">
        <f>E118</f>
        <v>700000</v>
      </c>
      <c r="F117" s="24">
        <f>F118</f>
        <v>1800000</v>
      </c>
    </row>
    <row r="118" spans="1:6" s="31" customFormat="1" ht="28.5" customHeight="1">
      <c r="A118" s="9"/>
      <c r="B118" s="18"/>
      <c r="C118" s="2">
        <v>6290</v>
      </c>
      <c r="D118" s="12" t="s">
        <v>72</v>
      </c>
      <c r="E118" s="24">
        <v>700000</v>
      </c>
      <c r="F118" s="24">
        <v>1800000</v>
      </c>
    </row>
    <row r="119" spans="1:6" ht="17.25" customHeight="1">
      <c r="A119" s="9"/>
      <c r="B119" s="18">
        <v>90017</v>
      </c>
      <c r="C119" s="2"/>
      <c r="D119" s="12" t="s">
        <v>107</v>
      </c>
      <c r="E119" s="11">
        <f>E120</f>
        <v>128</v>
      </c>
      <c r="F119" s="24">
        <f>F120</f>
        <v>0</v>
      </c>
    </row>
    <row r="120" spans="1:6" ht="27.75" customHeight="1">
      <c r="A120" s="9"/>
      <c r="B120" s="18"/>
      <c r="C120" s="2">
        <v>7300</v>
      </c>
      <c r="D120" s="12" t="s">
        <v>108</v>
      </c>
      <c r="E120" s="11">
        <v>128</v>
      </c>
      <c r="F120" s="24">
        <v>0</v>
      </c>
    </row>
    <row r="121" spans="1:6" ht="22.5" customHeight="1">
      <c r="A121" s="9"/>
      <c r="B121" s="18"/>
      <c r="C121" s="2"/>
      <c r="D121" s="42" t="s">
        <v>92</v>
      </c>
      <c r="E121" s="11">
        <f>E10+E13+E17+E21+E31+E39+E46+E49+E79+E86+E96+E113+E116</f>
        <v>16560821</v>
      </c>
      <c r="F121" s="53">
        <f>F10+F13+F17+F21+F31+F39+F46+F49+F79+F86+F96+F116</f>
        <v>19913741</v>
      </c>
    </row>
    <row r="123" spans="4:6" ht="15.75" customHeight="1">
      <c r="D123" s="155" t="s">
        <v>93</v>
      </c>
      <c r="E123" s="155"/>
      <c r="F123" s="155"/>
    </row>
    <row r="125" spans="5:6" ht="15.75" customHeight="1">
      <c r="E125" s="153" t="s">
        <v>45</v>
      </c>
      <c r="F125" s="153"/>
    </row>
    <row r="126" spans="1:6" ht="15.75" customHeight="1">
      <c r="A126" s="156" t="s">
        <v>111</v>
      </c>
      <c r="B126" s="156"/>
      <c r="C126" s="156"/>
      <c r="D126" s="156"/>
      <c r="E126" s="43"/>
      <c r="F126" s="43"/>
    </row>
    <row r="127" ht="11.25" customHeight="1"/>
    <row r="128" spans="1:4" ht="17.25" customHeight="1">
      <c r="A128" s="52" t="s">
        <v>110</v>
      </c>
      <c r="B128" s="52"/>
      <c r="C128" s="52"/>
      <c r="D128" s="52"/>
    </row>
    <row r="129" spans="1:4" ht="18.75" customHeight="1">
      <c r="A129" s="152" t="s">
        <v>112</v>
      </c>
      <c r="B129" s="152"/>
      <c r="C129" s="152"/>
      <c r="D129" s="152"/>
    </row>
  </sheetData>
  <mergeCells count="8">
    <mergeCell ref="D2:F2"/>
    <mergeCell ref="D3:F3"/>
    <mergeCell ref="A129:D129"/>
    <mergeCell ref="E125:F125"/>
    <mergeCell ref="C5:D5"/>
    <mergeCell ref="C6:D6"/>
    <mergeCell ref="D123:F123"/>
    <mergeCell ref="A126:D126"/>
  </mergeCells>
  <printOptions/>
  <pageMargins left="0.51" right="0.22" top="0.74" bottom="0.6" header="0.5" footer="0.46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18"/>
  <sheetViews>
    <sheetView workbookViewId="0" topLeftCell="A1">
      <selection activeCell="G19" sqref="G19"/>
    </sheetView>
  </sheetViews>
  <sheetFormatPr defaultColWidth="9.00390625" defaultRowHeight="15" customHeight="1"/>
  <cols>
    <col min="1" max="1" width="6.375" style="3" customWidth="1"/>
    <col min="2" max="2" width="8.75390625" style="3" customWidth="1"/>
    <col min="3" max="3" width="6.125" style="3" customWidth="1"/>
    <col min="4" max="4" width="50.875" style="3" customWidth="1"/>
    <col min="5" max="5" width="12.875" style="3" customWidth="1"/>
    <col min="6" max="6" width="12.75390625" style="3" customWidth="1"/>
    <col min="7" max="7" width="13.75390625" style="3" customWidth="1"/>
    <col min="8" max="16384" width="9.125" style="3" customWidth="1"/>
  </cols>
  <sheetData>
    <row r="1" ht="10.5" customHeight="1"/>
    <row r="2" spans="1:6" ht="12.75" customHeight="1">
      <c r="A2" s="151" t="s">
        <v>115</v>
      </c>
      <c r="B2" s="151"/>
      <c r="C2" s="151"/>
      <c r="D2" s="151"/>
      <c r="E2" s="151"/>
      <c r="F2" s="151"/>
    </row>
    <row r="3" spans="1:6" ht="12.75" customHeight="1">
      <c r="A3" s="54"/>
      <c r="B3" s="54"/>
      <c r="C3" s="54"/>
      <c r="D3" s="157" t="s">
        <v>116</v>
      </c>
      <c r="E3" s="157"/>
      <c r="F3" s="157"/>
    </row>
    <row r="4" spans="1:6" ht="15.75" customHeight="1">
      <c r="A4" s="157" t="s">
        <v>117</v>
      </c>
      <c r="B4" s="157"/>
      <c r="C4" s="157"/>
      <c r="D4" s="157"/>
      <c r="E4" s="157"/>
      <c r="F4" s="157"/>
    </row>
    <row r="5" spans="1:6" ht="9" customHeight="1">
      <c r="A5" s="27"/>
      <c r="B5" s="27"/>
      <c r="C5" s="27"/>
      <c r="D5" s="27"/>
      <c r="E5" s="27"/>
      <c r="F5" s="27"/>
    </row>
    <row r="6" spans="2:6" ht="15" customHeight="1">
      <c r="B6" s="158" t="s">
        <v>118</v>
      </c>
      <c r="C6" s="158"/>
      <c r="D6" s="158"/>
      <c r="E6" s="158"/>
      <c r="F6" s="158"/>
    </row>
    <row r="7" spans="2:6" ht="18.75" customHeight="1">
      <c r="B7" s="55"/>
      <c r="C7" s="55"/>
      <c r="D7" s="28" t="s">
        <v>119</v>
      </c>
      <c r="E7" s="55"/>
      <c r="F7" s="55"/>
    </row>
    <row r="8" spans="1:6" ht="39.75" customHeight="1">
      <c r="A8" s="2" t="s">
        <v>0</v>
      </c>
      <c r="B8" s="56" t="s">
        <v>1</v>
      </c>
      <c r="C8" s="2" t="s">
        <v>2</v>
      </c>
      <c r="D8" s="56" t="s">
        <v>120</v>
      </c>
      <c r="E8" s="12" t="s">
        <v>121</v>
      </c>
      <c r="F8" s="5" t="s">
        <v>122</v>
      </c>
    </row>
    <row r="9" spans="1:6" s="27" customFormat="1" ht="12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s="57" customFormat="1" ht="20.25" customHeight="1">
      <c r="A10" s="6" t="s">
        <v>10</v>
      </c>
      <c r="B10" s="15"/>
      <c r="C10" s="15"/>
      <c r="D10" s="7" t="s">
        <v>4</v>
      </c>
      <c r="E10" s="8">
        <f>E11+E13</f>
        <v>250968</v>
      </c>
      <c r="F10" s="8">
        <f>F11+F13</f>
        <v>1201</v>
      </c>
    </row>
    <row r="11" spans="1:6" ht="17.25" customHeight="1">
      <c r="A11" s="18"/>
      <c r="B11" s="10" t="s">
        <v>123</v>
      </c>
      <c r="C11" s="18"/>
      <c r="D11" s="13" t="s">
        <v>124</v>
      </c>
      <c r="E11" s="11">
        <f>E12</f>
        <v>250000</v>
      </c>
      <c r="F11" s="11">
        <f>F12</f>
        <v>0</v>
      </c>
    </row>
    <row r="12" spans="1:6" ht="17.25" customHeight="1">
      <c r="A12" s="18"/>
      <c r="B12" s="18"/>
      <c r="C12" s="18">
        <v>6050</v>
      </c>
      <c r="D12" s="9" t="s">
        <v>125</v>
      </c>
      <c r="E12" s="11">
        <v>250000</v>
      </c>
      <c r="F12" s="11">
        <v>0</v>
      </c>
    </row>
    <row r="13" spans="1:6" ht="18.75" customHeight="1">
      <c r="A13" s="18"/>
      <c r="B13" s="10" t="s">
        <v>126</v>
      </c>
      <c r="C13" s="18"/>
      <c r="D13" s="9" t="s">
        <v>127</v>
      </c>
      <c r="E13" s="11">
        <f>E14</f>
        <v>968</v>
      </c>
      <c r="F13" s="11">
        <f>F14</f>
        <v>1201</v>
      </c>
    </row>
    <row r="14" spans="1:6" ht="18.75" customHeight="1">
      <c r="A14" s="18"/>
      <c r="B14" s="18"/>
      <c r="C14" s="18">
        <v>2850</v>
      </c>
      <c r="D14" s="9" t="s">
        <v>128</v>
      </c>
      <c r="E14" s="11">
        <v>968</v>
      </c>
      <c r="F14" s="11">
        <v>1201</v>
      </c>
    </row>
    <row r="15" spans="1:6" s="57" customFormat="1" ht="27" customHeight="1">
      <c r="A15" s="15">
        <v>400</v>
      </c>
      <c r="B15" s="15"/>
      <c r="C15" s="15"/>
      <c r="D15" s="16" t="s">
        <v>6</v>
      </c>
      <c r="E15" s="8">
        <f>E16</f>
        <v>207962</v>
      </c>
      <c r="F15" s="8">
        <f>F16</f>
        <v>253520</v>
      </c>
    </row>
    <row r="16" spans="1:6" ht="18.75" customHeight="1">
      <c r="A16" s="18"/>
      <c r="B16" s="18">
        <v>40002</v>
      </c>
      <c r="C16" s="18"/>
      <c r="D16" s="9" t="s">
        <v>7</v>
      </c>
      <c r="E16" s="11">
        <f>E17+E18+E19+E20+E21+E22</f>
        <v>207962</v>
      </c>
      <c r="F16" s="11">
        <f>F17+F18+F19+F20+F21+F22</f>
        <v>253520</v>
      </c>
    </row>
    <row r="17" spans="1:6" ht="14.25" customHeight="1">
      <c r="A17" s="18"/>
      <c r="B17" s="18"/>
      <c r="C17" s="18">
        <v>4210</v>
      </c>
      <c r="D17" s="9" t="s">
        <v>129</v>
      </c>
      <c r="E17" s="11">
        <v>5000</v>
      </c>
      <c r="F17" s="11">
        <v>6000</v>
      </c>
    </row>
    <row r="18" spans="1:6" ht="15" customHeight="1">
      <c r="A18" s="18"/>
      <c r="B18" s="18"/>
      <c r="C18" s="18">
        <v>4260</v>
      </c>
      <c r="D18" s="9" t="s">
        <v>130</v>
      </c>
      <c r="E18" s="11">
        <v>65000</v>
      </c>
      <c r="F18" s="11">
        <v>90520</v>
      </c>
    </row>
    <row r="19" spans="1:6" ht="15" customHeight="1">
      <c r="A19" s="18"/>
      <c r="B19" s="18"/>
      <c r="C19" s="18">
        <v>4270</v>
      </c>
      <c r="D19" s="9" t="s">
        <v>131</v>
      </c>
      <c r="E19" s="11">
        <v>85000</v>
      </c>
      <c r="F19" s="11">
        <v>90000</v>
      </c>
    </row>
    <row r="20" spans="1:6" ht="15" customHeight="1">
      <c r="A20" s="18"/>
      <c r="B20" s="18"/>
      <c r="C20" s="18">
        <v>4300</v>
      </c>
      <c r="D20" s="9" t="s">
        <v>132</v>
      </c>
      <c r="E20" s="11">
        <v>10200</v>
      </c>
      <c r="F20" s="11">
        <v>15000</v>
      </c>
    </row>
    <row r="21" spans="1:6" ht="15" customHeight="1">
      <c r="A21" s="18"/>
      <c r="B21" s="18"/>
      <c r="C21" s="18">
        <v>4430</v>
      </c>
      <c r="D21" s="9" t="s">
        <v>133</v>
      </c>
      <c r="E21" s="11">
        <v>28000</v>
      </c>
      <c r="F21" s="11">
        <v>30000</v>
      </c>
    </row>
    <row r="22" spans="1:6" ht="15" customHeight="1">
      <c r="A22" s="18"/>
      <c r="B22" s="18"/>
      <c r="C22" s="18">
        <v>6060</v>
      </c>
      <c r="D22" s="9" t="s">
        <v>134</v>
      </c>
      <c r="E22" s="11">
        <v>14762</v>
      </c>
      <c r="F22" s="11">
        <v>22000</v>
      </c>
    </row>
    <row r="23" spans="1:6" s="57" customFormat="1" ht="20.25" customHeight="1">
      <c r="A23" s="15">
        <v>600</v>
      </c>
      <c r="B23" s="15"/>
      <c r="C23" s="15"/>
      <c r="D23" s="7" t="s">
        <v>135</v>
      </c>
      <c r="E23" s="8">
        <f>E28</f>
        <v>441700</v>
      </c>
      <c r="F23" s="8">
        <f>F24+F26+F28</f>
        <v>1842000</v>
      </c>
    </row>
    <row r="24" spans="1:6" s="61" customFormat="1" ht="17.25" customHeight="1">
      <c r="A24" s="58"/>
      <c r="B24" s="58">
        <v>60013</v>
      </c>
      <c r="C24" s="58"/>
      <c r="D24" s="59" t="s">
        <v>136</v>
      </c>
      <c r="E24" s="60">
        <f>E25</f>
        <v>0</v>
      </c>
      <c r="F24" s="60">
        <f>F25</f>
        <v>400000</v>
      </c>
    </row>
    <row r="25" spans="1:6" s="61" customFormat="1" ht="42.75" customHeight="1">
      <c r="A25" s="58"/>
      <c r="B25" s="58"/>
      <c r="C25" s="62">
        <v>6300</v>
      </c>
      <c r="D25" s="63" t="s">
        <v>137</v>
      </c>
      <c r="E25" s="60">
        <v>0</v>
      </c>
      <c r="F25" s="60">
        <v>400000</v>
      </c>
    </row>
    <row r="26" spans="1:6" s="61" customFormat="1" ht="18.75" customHeight="1">
      <c r="A26" s="58"/>
      <c r="B26" s="58">
        <v>60014</v>
      </c>
      <c r="C26" s="58"/>
      <c r="D26" s="59" t="s">
        <v>138</v>
      </c>
      <c r="E26" s="60">
        <f>E27</f>
        <v>0</v>
      </c>
      <c r="F26" s="60">
        <f>F27</f>
        <v>100000</v>
      </c>
    </row>
    <row r="27" spans="1:6" s="61" customFormat="1" ht="42.75" customHeight="1">
      <c r="A27" s="58"/>
      <c r="B27" s="58"/>
      <c r="C27" s="62">
        <v>6300</v>
      </c>
      <c r="D27" s="63" t="s">
        <v>137</v>
      </c>
      <c r="E27" s="60">
        <v>0</v>
      </c>
      <c r="F27" s="60">
        <v>100000</v>
      </c>
    </row>
    <row r="28" spans="1:6" ht="18" customHeight="1">
      <c r="A28" s="18"/>
      <c r="B28" s="18">
        <v>60016</v>
      </c>
      <c r="C28" s="18"/>
      <c r="D28" s="9" t="s">
        <v>74</v>
      </c>
      <c r="E28" s="11">
        <f>E29+E30+E31+E32</f>
        <v>441700</v>
      </c>
      <c r="F28" s="11">
        <f>F29+F30+F31+F32</f>
        <v>1342000</v>
      </c>
    </row>
    <row r="29" spans="1:6" ht="15" customHeight="1">
      <c r="A29" s="18"/>
      <c r="B29" s="18"/>
      <c r="C29" s="18">
        <v>4210</v>
      </c>
      <c r="D29" s="9" t="s">
        <v>129</v>
      </c>
      <c r="E29" s="11">
        <v>4000</v>
      </c>
      <c r="F29" s="11">
        <v>5000</v>
      </c>
    </row>
    <row r="30" spans="1:6" ht="15" customHeight="1">
      <c r="A30" s="18"/>
      <c r="B30" s="18"/>
      <c r="C30" s="18">
        <v>4270</v>
      </c>
      <c r="D30" s="9" t="s">
        <v>131</v>
      </c>
      <c r="E30" s="11">
        <v>216700</v>
      </c>
      <c r="F30" s="11">
        <v>220000</v>
      </c>
    </row>
    <row r="31" spans="1:6" ht="15" customHeight="1">
      <c r="A31" s="18"/>
      <c r="B31" s="18"/>
      <c r="C31" s="18">
        <v>4300</v>
      </c>
      <c r="D31" s="9" t="s">
        <v>132</v>
      </c>
      <c r="E31" s="11">
        <v>50000</v>
      </c>
      <c r="F31" s="11">
        <v>50000</v>
      </c>
    </row>
    <row r="32" spans="1:6" ht="15" customHeight="1">
      <c r="A32" s="18"/>
      <c r="B32" s="18"/>
      <c r="C32" s="18">
        <v>6050</v>
      </c>
      <c r="D32" s="12" t="s">
        <v>125</v>
      </c>
      <c r="E32" s="11">
        <v>171000</v>
      </c>
      <c r="F32" s="11">
        <v>1067000</v>
      </c>
    </row>
    <row r="33" spans="1:6" s="57" customFormat="1" ht="21" customHeight="1">
      <c r="A33" s="15">
        <v>700</v>
      </c>
      <c r="B33" s="15"/>
      <c r="C33" s="15"/>
      <c r="D33" s="7" t="s">
        <v>9</v>
      </c>
      <c r="E33" s="8">
        <f>E34+E40</f>
        <v>284800</v>
      </c>
      <c r="F33" s="8">
        <f>F34+F40</f>
        <v>315700</v>
      </c>
    </row>
    <row r="34" spans="1:6" ht="18" customHeight="1">
      <c r="A34" s="18"/>
      <c r="B34" s="18">
        <v>70005</v>
      </c>
      <c r="C34" s="18"/>
      <c r="D34" s="9" t="s">
        <v>139</v>
      </c>
      <c r="E34" s="11">
        <f>E35+E36+E37+E38+E39</f>
        <v>284000</v>
      </c>
      <c r="F34" s="11">
        <f>F35+F36+F37+F38+F39</f>
        <v>306500</v>
      </c>
    </row>
    <row r="35" spans="1:6" ht="14.25" customHeight="1">
      <c r="A35" s="18"/>
      <c r="B35" s="18"/>
      <c r="C35" s="18">
        <v>4170</v>
      </c>
      <c r="D35" s="9" t="s">
        <v>140</v>
      </c>
      <c r="E35" s="11">
        <v>1000</v>
      </c>
      <c r="F35" s="11">
        <v>2000</v>
      </c>
    </row>
    <row r="36" spans="1:6" ht="15" customHeight="1">
      <c r="A36" s="18"/>
      <c r="B36" s="18"/>
      <c r="C36" s="18">
        <v>4260</v>
      </c>
      <c r="D36" s="9" t="s">
        <v>130</v>
      </c>
      <c r="E36" s="11">
        <v>5800</v>
      </c>
      <c r="F36" s="11">
        <v>6000</v>
      </c>
    </row>
    <row r="37" spans="1:6" ht="15" customHeight="1">
      <c r="A37" s="18"/>
      <c r="B37" s="18"/>
      <c r="C37" s="18">
        <v>4300</v>
      </c>
      <c r="D37" s="9" t="s">
        <v>132</v>
      </c>
      <c r="E37" s="11">
        <v>65000</v>
      </c>
      <c r="F37" s="11">
        <v>48000</v>
      </c>
    </row>
    <row r="38" spans="1:6" ht="15" customHeight="1">
      <c r="A38" s="18"/>
      <c r="B38" s="18"/>
      <c r="C38" s="18">
        <v>4430</v>
      </c>
      <c r="D38" s="9" t="s">
        <v>133</v>
      </c>
      <c r="E38" s="11">
        <v>0</v>
      </c>
      <c r="F38" s="11">
        <v>500</v>
      </c>
    </row>
    <row r="39" spans="1:6" ht="15" customHeight="1">
      <c r="A39" s="18"/>
      <c r="B39" s="9"/>
      <c r="C39" s="18">
        <v>6060</v>
      </c>
      <c r="D39" s="12" t="s">
        <v>141</v>
      </c>
      <c r="E39" s="11">
        <v>212200</v>
      </c>
      <c r="F39" s="11">
        <v>250000</v>
      </c>
    </row>
    <row r="40" spans="1:6" ht="18" customHeight="1">
      <c r="A40" s="18"/>
      <c r="B40" s="18">
        <v>70095</v>
      </c>
      <c r="C40" s="18"/>
      <c r="D40" s="9" t="s">
        <v>5</v>
      </c>
      <c r="E40" s="11">
        <f>E41+E42+E43+E44</f>
        <v>800</v>
      </c>
      <c r="F40" s="11">
        <f>F41+F42+F43+F44</f>
        <v>9200</v>
      </c>
    </row>
    <row r="41" spans="1:6" ht="15" customHeight="1">
      <c r="A41" s="18"/>
      <c r="B41" s="9"/>
      <c r="C41" s="18">
        <v>4210</v>
      </c>
      <c r="D41" s="12" t="s">
        <v>129</v>
      </c>
      <c r="E41" s="11">
        <v>0</v>
      </c>
      <c r="F41" s="11">
        <v>1000</v>
      </c>
    </row>
    <row r="42" spans="1:6" ht="15" customHeight="1">
      <c r="A42" s="18"/>
      <c r="B42" s="9"/>
      <c r="C42" s="18">
        <v>4260</v>
      </c>
      <c r="D42" s="9" t="s">
        <v>130</v>
      </c>
      <c r="E42" s="11">
        <v>800</v>
      </c>
      <c r="F42" s="11">
        <v>1200</v>
      </c>
    </row>
    <row r="43" spans="1:6" ht="15" customHeight="1">
      <c r="A43" s="18"/>
      <c r="B43" s="9"/>
      <c r="C43" s="18">
        <v>4270</v>
      </c>
      <c r="D43" s="9" t="s">
        <v>131</v>
      </c>
      <c r="E43" s="11"/>
      <c r="F43" s="11">
        <v>2000</v>
      </c>
    </row>
    <row r="44" spans="1:6" ht="15" customHeight="1">
      <c r="A44" s="18"/>
      <c r="B44" s="9"/>
      <c r="C44" s="18">
        <v>4300</v>
      </c>
      <c r="D44" s="9" t="s">
        <v>132</v>
      </c>
      <c r="E44" s="11"/>
      <c r="F44" s="11">
        <v>5000</v>
      </c>
    </row>
    <row r="45" spans="1:6" s="57" customFormat="1" ht="18.75" customHeight="1">
      <c r="A45" s="15">
        <v>710</v>
      </c>
      <c r="B45" s="15"/>
      <c r="C45" s="15"/>
      <c r="D45" s="7" t="s">
        <v>142</v>
      </c>
      <c r="E45" s="8">
        <f>E46+E50</f>
        <v>133275</v>
      </c>
      <c r="F45" s="64">
        <f>F46+F50</f>
        <v>106000</v>
      </c>
    </row>
    <row r="46" spans="1:6" ht="18" customHeight="1">
      <c r="A46" s="18"/>
      <c r="B46" s="18">
        <v>71004</v>
      </c>
      <c r="C46" s="18"/>
      <c r="D46" s="9" t="s">
        <v>143</v>
      </c>
      <c r="E46" s="11">
        <f>E47+E49</f>
        <v>92275</v>
      </c>
      <c r="F46" s="25">
        <f>F47+F48+F49</f>
        <v>96000</v>
      </c>
    </row>
    <row r="47" spans="1:6" ht="42" customHeight="1">
      <c r="A47" s="18"/>
      <c r="B47" s="18"/>
      <c r="C47" s="18">
        <v>2310</v>
      </c>
      <c r="D47" s="12" t="s">
        <v>144</v>
      </c>
      <c r="E47" s="11">
        <v>57275</v>
      </c>
      <c r="F47" s="25">
        <v>54000</v>
      </c>
    </row>
    <row r="48" spans="1:6" ht="15.75" customHeight="1">
      <c r="A48" s="18"/>
      <c r="B48" s="18"/>
      <c r="C48" s="18">
        <v>4170</v>
      </c>
      <c r="D48" s="12" t="s">
        <v>140</v>
      </c>
      <c r="E48" s="11"/>
      <c r="F48" s="25">
        <v>2000</v>
      </c>
    </row>
    <row r="49" spans="1:6" ht="15.75" customHeight="1">
      <c r="A49" s="18"/>
      <c r="B49" s="18"/>
      <c r="C49" s="18">
        <v>4300</v>
      </c>
      <c r="D49" s="9" t="s">
        <v>132</v>
      </c>
      <c r="E49" s="11">
        <v>35000</v>
      </c>
      <c r="F49" s="25">
        <v>40000</v>
      </c>
    </row>
    <row r="50" spans="1:6" ht="18" customHeight="1">
      <c r="A50" s="18"/>
      <c r="B50" s="18">
        <v>71095</v>
      </c>
      <c r="C50" s="18"/>
      <c r="D50" s="9" t="s">
        <v>5</v>
      </c>
      <c r="E50" s="11">
        <f>E51+E52+E53+E54</f>
        <v>41000</v>
      </c>
      <c r="F50" s="11">
        <f>F51+F52+F53+F54</f>
        <v>10000</v>
      </c>
    </row>
    <row r="51" spans="1:6" ht="16.5" customHeight="1">
      <c r="A51" s="18"/>
      <c r="B51" s="18"/>
      <c r="C51" s="18">
        <v>4170</v>
      </c>
      <c r="D51" s="9" t="s">
        <v>140</v>
      </c>
      <c r="E51" s="11">
        <v>1500</v>
      </c>
      <c r="F51" s="11">
        <v>2000</v>
      </c>
    </row>
    <row r="52" spans="1:6" ht="15" customHeight="1">
      <c r="A52" s="18"/>
      <c r="B52" s="18"/>
      <c r="C52" s="18">
        <v>4210</v>
      </c>
      <c r="D52" s="9" t="s">
        <v>129</v>
      </c>
      <c r="E52" s="11">
        <v>5000</v>
      </c>
      <c r="F52" s="11">
        <v>3000</v>
      </c>
    </row>
    <row r="53" spans="1:6" ht="15" customHeight="1">
      <c r="A53" s="18"/>
      <c r="B53" s="18"/>
      <c r="C53" s="18">
        <v>4270</v>
      </c>
      <c r="D53" s="9" t="s">
        <v>131</v>
      </c>
      <c r="E53" s="11">
        <v>15500</v>
      </c>
      <c r="F53" s="11">
        <v>2000</v>
      </c>
    </row>
    <row r="54" spans="1:6" ht="15" customHeight="1">
      <c r="A54" s="18"/>
      <c r="B54" s="18"/>
      <c r="C54" s="18">
        <v>4300</v>
      </c>
      <c r="D54" s="9" t="s">
        <v>132</v>
      </c>
      <c r="E54" s="11">
        <v>19000</v>
      </c>
      <c r="F54" s="11">
        <v>3000</v>
      </c>
    </row>
    <row r="55" spans="1:6" s="57" customFormat="1" ht="19.5" customHeight="1">
      <c r="A55" s="15">
        <v>750</v>
      </c>
      <c r="B55" s="15"/>
      <c r="C55" s="15"/>
      <c r="D55" s="7" t="s">
        <v>12</v>
      </c>
      <c r="E55" s="8">
        <f>E56+E63+E67+E83</f>
        <v>2377237</v>
      </c>
      <c r="F55" s="8">
        <f>F56+F63+F67+F83</f>
        <v>2428018</v>
      </c>
    </row>
    <row r="56" spans="1:6" ht="17.25" customHeight="1">
      <c r="A56" s="18"/>
      <c r="B56" s="18">
        <v>75011</v>
      </c>
      <c r="C56" s="18"/>
      <c r="D56" s="9" t="s">
        <v>13</v>
      </c>
      <c r="E56" s="11">
        <f>E57+E58+E59+E60+E61+E62</f>
        <v>73085</v>
      </c>
      <c r="F56" s="11">
        <f>F57+F58+F59+F60+F61+F62</f>
        <v>74181</v>
      </c>
    </row>
    <row r="57" spans="1:6" ht="15" customHeight="1">
      <c r="A57" s="18"/>
      <c r="B57" s="18"/>
      <c r="C57" s="18">
        <v>4010</v>
      </c>
      <c r="D57" s="9" t="s">
        <v>145</v>
      </c>
      <c r="E57" s="11">
        <v>54400</v>
      </c>
      <c r="F57" s="11">
        <v>54400</v>
      </c>
    </row>
    <row r="58" spans="1:6" ht="15" customHeight="1">
      <c r="A58" s="9"/>
      <c r="B58" s="9"/>
      <c r="C58" s="18">
        <v>4040</v>
      </c>
      <c r="D58" s="9" t="s">
        <v>146</v>
      </c>
      <c r="E58" s="11">
        <v>4539</v>
      </c>
      <c r="F58" s="11">
        <v>4624</v>
      </c>
    </row>
    <row r="59" spans="1:6" ht="15" customHeight="1">
      <c r="A59" s="9"/>
      <c r="B59" s="9"/>
      <c r="C59" s="18">
        <v>4110</v>
      </c>
      <c r="D59" s="9" t="s">
        <v>147</v>
      </c>
      <c r="E59" s="11">
        <v>10155</v>
      </c>
      <c r="F59" s="11">
        <v>10170</v>
      </c>
    </row>
    <row r="60" spans="1:6" ht="15" customHeight="1">
      <c r="A60" s="9"/>
      <c r="B60" s="9"/>
      <c r="C60" s="18">
        <v>4120</v>
      </c>
      <c r="D60" s="9" t="s">
        <v>148</v>
      </c>
      <c r="E60" s="11">
        <v>1444</v>
      </c>
      <c r="F60" s="11">
        <v>1446</v>
      </c>
    </row>
    <row r="61" spans="1:6" ht="15" customHeight="1">
      <c r="A61" s="9"/>
      <c r="B61" s="9"/>
      <c r="C61" s="18">
        <v>4210</v>
      </c>
      <c r="D61" s="9" t="s">
        <v>129</v>
      </c>
      <c r="E61" s="11">
        <v>1156</v>
      </c>
      <c r="F61" s="11">
        <v>2075</v>
      </c>
    </row>
    <row r="62" spans="1:6" ht="15.75" customHeight="1">
      <c r="A62" s="9"/>
      <c r="B62" s="9"/>
      <c r="C62" s="18">
        <v>4440</v>
      </c>
      <c r="D62" s="12" t="s">
        <v>149</v>
      </c>
      <c r="E62" s="11">
        <v>1391</v>
      </c>
      <c r="F62" s="11">
        <v>1466</v>
      </c>
    </row>
    <row r="63" spans="1:6" ht="18.75" customHeight="1">
      <c r="A63" s="9"/>
      <c r="B63" s="18">
        <v>75022</v>
      </c>
      <c r="C63" s="18"/>
      <c r="D63" s="9" t="s">
        <v>150</v>
      </c>
      <c r="E63" s="11">
        <f>E64+E65+E66</f>
        <v>59350</v>
      </c>
      <c r="F63" s="11">
        <f>F64+F65+F66</f>
        <v>62500</v>
      </c>
    </row>
    <row r="64" spans="1:6" ht="15" customHeight="1">
      <c r="A64" s="9"/>
      <c r="B64" s="18"/>
      <c r="C64" s="18">
        <v>3030</v>
      </c>
      <c r="D64" s="9" t="s">
        <v>151</v>
      </c>
      <c r="E64" s="11">
        <v>54000</v>
      </c>
      <c r="F64" s="11">
        <v>57000</v>
      </c>
    </row>
    <row r="65" spans="1:6" ht="15" customHeight="1">
      <c r="A65" s="9"/>
      <c r="B65" s="18"/>
      <c r="C65" s="18">
        <v>4210</v>
      </c>
      <c r="D65" s="9" t="s">
        <v>129</v>
      </c>
      <c r="E65" s="11">
        <v>5300</v>
      </c>
      <c r="F65" s="11">
        <v>5000</v>
      </c>
    </row>
    <row r="66" spans="1:6" ht="15" customHeight="1">
      <c r="A66" s="9"/>
      <c r="B66" s="18"/>
      <c r="C66" s="18">
        <v>4300</v>
      </c>
      <c r="D66" s="9" t="s">
        <v>132</v>
      </c>
      <c r="E66" s="11">
        <v>50</v>
      </c>
      <c r="F66" s="11">
        <v>500</v>
      </c>
    </row>
    <row r="67" spans="1:6" ht="20.25" customHeight="1">
      <c r="A67" s="9"/>
      <c r="B67" s="18">
        <v>75023</v>
      </c>
      <c r="C67" s="9"/>
      <c r="D67" s="9" t="s">
        <v>14</v>
      </c>
      <c r="E67" s="11">
        <f>E68+E69+E70+E71+E72+E73+E74+E75+E76+E77+E78+E79+E80+E81+E82</f>
        <v>2238999</v>
      </c>
      <c r="F67" s="11">
        <f>F68+F69+F70+F71+F72+F73+F74+F75+F76+F77+F78+F79+F80+F81+F82</f>
        <v>2285337</v>
      </c>
    </row>
    <row r="68" spans="1:6" ht="15" customHeight="1">
      <c r="A68" s="9"/>
      <c r="B68" s="9"/>
      <c r="C68" s="18">
        <v>4010</v>
      </c>
      <c r="D68" s="9" t="s">
        <v>145</v>
      </c>
      <c r="E68" s="11">
        <v>1315820</v>
      </c>
      <c r="F68" s="11">
        <v>1441716</v>
      </c>
    </row>
    <row r="69" spans="1:6" ht="15" customHeight="1">
      <c r="A69" s="9"/>
      <c r="B69" s="9"/>
      <c r="C69" s="18">
        <v>4040</v>
      </c>
      <c r="D69" s="9" t="s">
        <v>146</v>
      </c>
      <c r="E69" s="11">
        <v>79702</v>
      </c>
      <c r="F69" s="11">
        <v>88306</v>
      </c>
    </row>
    <row r="70" spans="1:6" ht="15" customHeight="1">
      <c r="A70" s="9"/>
      <c r="B70" s="9"/>
      <c r="C70" s="18">
        <v>4110</v>
      </c>
      <c r="D70" s="9" t="s">
        <v>147</v>
      </c>
      <c r="E70" s="11">
        <v>242223</v>
      </c>
      <c r="F70" s="11">
        <v>266000</v>
      </c>
    </row>
    <row r="71" spans="1:6" ht="15" customHeight="1">
      <c r="A71" s="9"/>
      <c r="B71" s="9"/>
      <c r="C71" s="18">
        <v>4120</v>
      </c>
      <c r="D71" s="9" t="s">
        <v>148</v>
      </c>
      <c r="E71" s="11">
        <v>32600</v>
      </c>
      <c r="F71" s="11">
        <v>37486</v>
      </c>
    </row>
    <row r="72" spans="1:6" ht="15" customHeight="1">
      <c r="A72" s="9"/>
      <c r="B72" s="9"/>
      <c r="C72" s="18">
        <v>4140</v>
      </c>
      <c r="D72" s="9" t="s">
        <v>152</v>
      </c>
      <c r="E72" s="11">
        <v>15000</v>
      </c>
      <c r="F72" s="11">
        <v>17000</v>
      </c>
    </row>
    <row r="73" spans="1:6" ht="16.5" customHeight="1">
      <c r="A73" s="9"/>
      <c r="B73" s="9"/>
      <c r="C73" s="18">
        <v>4170</v>
      </c>
      <c r="D73" s="9" t="s">
        <v>140</v>
      </c>
      <c r="E73" s="11">
        <v>11100</v>
      </c>
      <c r="F73" s="11">
        <v>14000</v>
      </c>
    </row>
    <row r="74" spans="1:6" ht="15" customHeight="1">
      <c r="A74" s="9"/>
      <c r="B74" s="9"/>
      <c r="C74" s="18">
        <v>4210</v>
      </c>
      <c r="D74" s="9" t="s">
        <v>129</v>
      </c>
      <c r="E74" s="11">
        <v>80000</v>
      </c>
      <c r="F74" s="11">
        <v>80000</v>
      </c>
    </row>
    <row r="75" spans="1:6" ht="15" customHeight="1">
      <c r="A75" s="9"/>
      <c r="B75" s="9"/>
      <c r="C75" s="18">
        <v>4260</v>
      </c>
      <c r="D75" s="9" t="s">
        <v>130</v>
      </c>
      <c r="E75" s="11">
        <v>35000</v>
      </c>
      <c r="F75" s="11">
        <v>40000</v>
      </c>
    </row>
    <row r="76" spans="1:6" ht="15" customHeight="1">
      <c r="A76" s="9"/>
      <c r="B76" s="9"/>
      <c r="C76" s="18">
        <v>4270</v>
      </c>
      <c r="D76" s="9" t="s">
        <v>131</v>
      </c>
      <c r="E76" s="11">
        <v>95000</v>
      </c>
      <c r="F76" s="11">
        <v>50000</v>
      </c>
    </row>
    <row r="77" spans="1:6" ht="15" customHeight="1">
      <c r="A77" s="9"/>
      <c r="B77" s="9"/>
      <c r="C77" s="18">
        <v>4300</v>
      </c>
      <c r="D77" s="9" t="s">
        <v>132</v>
      </c>
      <c r="E77" s="11">
        <v>169500</v>
      </c>
      <c r="F77" s="11">
        <v>170000</v>
      </c>
    </row>
    <row r="78" spans="1:6" ht="15" customHeight="1">
      <c r="A78" s="9"/>
      <c r="B78" s="9"/>
      <c r="C78" s="18">
        <v>4350</v>
      </c>
      <c r="D78" s="9" t="s">
        <v>153</v>
      </c>
      <c r="E78" s="11">
        <v>2800</v>
      </c>
      <c r="F78" s="11">
        <v>2800</v>
      </c>
    </row>
    <row r="79" spans="1:6" ht="15" customHeight="1">
      <c r="A79" s="9"/>
      <c r="B79" s="18"/>
      <c r="C79" s="18">
        <v>4410</v>
      </c>
      <c r="D79" s="9" t="s">
        <v>154</v>
      </c>
      <c r="E79" s="11">
        <v>27000</v>
      </c>
      <c r="F79" s="11">
        <v>30000</v>
      </c>
    </row>
    <row r="80" spans="1:6" ht="15" customHeight="1">
      <c r="A80" s="9"/>
      <c r="B80" s="18"/>
      <c r="C80" s="18">
        <v>4430</v>
      </c>
      <c r="D80" s="9" t="s">
        <v>133</v>
      </c>
      <c r="E80" s="11">
        <v>6000</v>
      </c>
      <c r="F80" s="11">
        <v>6500</v>
      </c>
    </row>
    <row r="81" spans="1:6" ht="16.5" customHeight="1">
      <c r="A81" s="9"/>
      <c r="B81" s="18"/>
      <c r="C81" s="18">
        <v>4440</v>
      </c>
      <c r="D81" s="12" t="s">
        <v>149</v>
      </c>
      <c r="E81" s="11">
        <v>29254</v>
      </c>
      <c r="F81" s="11">
        <v>31529</v>
      </c>
    </row>
    <row r="82" spans="1:6" ht="26.25" customHeight="1">
      <c r="A82" s="9"/>
      <c r="B82" s="18"/>
      <c r="C82" s="18">
        <v>6060</v>
      </c>
      <c r="D82" s="12" t="s">
        <v>141</v>
      </c>
      <c r="E82" s="11">
        <v>98000</v>
      </c>
      <c r="F82" s="11">
        <v>10000</v>
      </c>
    </row>
    <row r="83" spans="1:6" ht="18" customHeight="1">
      <c r="A83" s="9"/>
      <c r="B83" s="18">
        <v>75095</v>
      </c>
      <c r="C83" s="18"/>
      <c r="D83" s="9" t="s">
        <v>5</v>
      </c>
      <c r="E83" s="11">
        <f>E84</f>
        <v>5803</v>
      </c>
      <c r="F83" s="11">
        <f>F84</f>
        <v>6000</v>
      </c>
    </row>
    <row r="84" spans="1:6" ht="17.25" customHeight="1">
      <c r="A84" s="9"/>
      <c r="B84" s="18"/>
      <c r="C84" s="18">
        <v>4430</v>
      </c>
      <c r="D84" s="9" t="s">
        <v>133</v>
      </c>
      <c r="E84" s="11">
        <v>5803</v>
      </c>
      <c r="F84" s="11">
        <v>6000</v>
      </c>
    </row>
    <row r="85" spans="1:6" s="57" customFormat="1" ht="30.75" customHeight="1">
      <c r="A85" s="14">
        <v>751</v>
      </c>
      <c r="B85" s="15"/>
      <c r="C85" s="15"/>
      <c r="D85" s="16" t="s">
        <v>15</v>
      </c>
      <c r="E85" s="8">
        <f>E86+E89+E97</f>
        <v>47537</v>
      </c>
      <c r="F85" s="8">
        <f>F86</f>
        <v>1560</v>
      </c>
    </row>
    <row r="86" spans="1:6" ht="28.5" customHeight="1">
      <c r="A86" s="18"/>
      <c r="B86" s="18">
        <v>75101</v>
      </c>
      <c r="C86" s="18"/>
      <c r="D86" s="16" t="s">
        <v>155</v>
      </c>
      <c r="E86" s="11">
        <f>E87+E88</f>
        <v>1500</v>
      </c>
      <c r="F86" s="11">
        <f>F87+F88</f>
        <v>1560</v>
      </c>
    </row>
    <row r="87" spans="1:6" ht="16.5" customHeight="1">
      <c r="A87" s="18"/>
      <c r="B87" s="18"/>
      <c r="C87" s="18">
        <v>4210</v>
      </c>
      <c r="D87" s="12" t="s">
        <v>129</v>
      </c>
      <c r="E87" s="11">
        <v>500</v>
      </c>
      <c r="F87" s="11">
        <v>560</v>
      </c>
    </row>
    <row r="88" spans="1:6" ht="15" customHeight="1">
      <c r="A88" s="18"/>
      <c r="B88" s="18"/>
      <c r="C88" s="18">
        <v>4300</v>
      </c>
      <c r="D88" s="9" t="s">
        <v>132</v>
      </c>
      <c r="E88" s="11">
        <v>1000</v>
      </c>
      <c r="F88" s="11">
        <v>1000</v>
      </c>
    </row>
    <row r="89" spans="1:6" ht="18" customHeight="1">
      <c r="A89" s="18"/>
      <c r="B89" s="18">
        <v>75107</v>
      </c>
      <c r="C89" s="18"/>
      <c r="D89" s="9" t="s">
        <v>101</v>
      </c>
      <c r="E89" s="11">
        <f>E90+E91+E92+E93+E94+E95+E96</f>
        <v>28767</v>
      </c>
      <c r="F89" s="25">
        <v>0</v>
      </c>
    </row>
    <row r="90" spans="1:6" ht="15" customHeight="1">
      <c r="A90" s="18"/>
      <c r="B90" s="18"/>
      <c r="C90" s="18">
        <v>3030</v>
      </c>
      <c r="D90" s="9" t="s">
        <v>151</v>
      </c>
      <c r="E90" s="11">
        <v>17640</v>
      </c>
      <c r="F90" s="11">
        <v>0</v>
      </c>
    </row>
    <row r="91" spans="1:6" ht="15" customHeight="1">
      <c r="A91" s="18"/>
      <c r="B91" s="18"/>
      <c r="C91" s="18">
        <v>4110</v>
      </c>
      <c r="D91" s="9" t="s">
        <v>147</v>
      </c>
      <c r="E91" s="11">
        <v>616</v>
      </c>
      <c r="F91" s="11">
        <v>0</v>
      </c>
    </row>
    <row r="92" spans="1:6" ht="15" customHeight="1">
      <c r="A92" s="18"/>
      <c r="B92" s="18"/>
      <c r="C92" s="18">
        <v>4120</v>
      </c>
      <c r="D92" s="9" t="s">
        <v>148</v>
      </c>
      <c r="E92" s="11">
        <v>86</v>
      </c>
      <c r="F92" s="11">
        <v>0</v>
      </c>
    </row>
    <row r="93" spans="1:6" ht="15" customHeight="1">
      <c r="A93" s="18"/>
      <c r="B93" s="18"/>
      <c r="C93" s="18">
        <v>4170</v>
      </c>
      <c r="D93" s="9" t="s">
        <v>140</v>
      </c>
      <c r="E93" s="11">
        <v>4720</v>
      </c>
      <c r="F93" s="11">
        <v>0</v>
      </c>
    </row>
    <row r="94" spans="1:6" ht="15" customHeight="1">
      <c r="A94" s="18"/>
      <c r="B94" s="18"/>
      <c r="C94" s="18">
        <v>4210</v>
      </c>
      <c r="D94" s="9" t="s">
        <v>129</v>
      </c>
      <c r="E94" s="11">
        <v>3334</v>
      </c>
      <c r="F94" s="11">
        <v>0</v>
      </c>
    </row>
    <row r="95" spans="1:6" ht="15" customHeight="1">
      <c r="A95" s="18"/>
      <c r="B95" s="18"/>
      <c r="C95" s="18">
        <v>4300</v>
      </c>
      <c r="D95" s="9" t="s">
        <v>132</v>
      </c>
      <c r="E95" s="11">
        <v>2250</v>
      </c>
      <c r="F95" s="11">
        <v>0</v>
      </c>
    </row>
    <row r="96" spans="1:6" ht="15" customHeight="1">
      <c r="A96" s="18"/>
      <c r="B96" s="18"/>
      <c r="C96" s="18">
        <v>4410</v>
      </c>
      <c r="D96" s="9" t="s">
        <v>154</v>
      </c>
      <c r="E96" s="11">
        <v>121</v>
      </c>
      <c r="F96" s="11">
        <v>0</v>
      </c>
    </row>
    <row r="97" spans="1:6" ht="15" customHeight="1">
      <c r="A97" s="18"/>
      <c r="B97" s="18">
        <v>75108</v>
      </c>
      <c r="C97" s="18"/>
      <c r="D97" s="9" t="s">
        <v>103</v>
      </c>
      <c r="E97" s="11">
        <f>E98+E99+E100+E101+E102+E103+E104</f>
        <v>17270</v>
      </c>
      <c r="F97" s="11">
        <f>F98+F102+F103+F104</f>
        <v>0</v>
      </c>
    </row>
    <row r="98" spans="1:6" ht="15" customHeight="1">
      <c r="A98" s="18"/>
      <c r="B98" s="18"/>
      <c r="C98" s="18">
        <v>3030</v>
      </c>
      <c r="D98" s="9" t="s">
        <v>151</v>
      </c>
      <c r="E98" s="11">
        <v>9630</v>
      </c>
      <c r="F98" s="11">
        <v>0</v>
      </c>
    </row>
    <row r="99" spans="1:6" ht="15" customHeight="1">
      <c r="A99" s="18"/>
      <c r="B99" s="18"/>
      <c r="C99" s="18">
        <v>4110</v>
      </c>
      <c r="D99" s="9" t="s">
        <v>147</v>
      </c>
      <c r="E99" s="11">
        <v>396</v>
      </c>
      <c r="F99" s="11"/>
    </row>
    <row r="100" spans="1:6" ht="15" customHeight="1">
      <c r="A100" s="18"/>
      <c r="B100" s="18"/>
      <c r="C100" s="18">
        <v>4120</v>
      </c>
      <c r="D100" s="9" t="s">
        <v>148</v>
      </c>
      <c r="E100" s="11">
        <v>56</v>
      </c>
      <c r="F100" s="11"/>
    </row>
    <row r="101" spans="1:6" ht="15" customHeight="1">
      <c r="A101" s="18"/>
      <c r="B101" s="18"/>
      <c r="C101" s="18">
        <v>4170</v>
      </c>
      <c r="D101" s="9" t="s">
        <v>140</v>
      </c>
      <c r="E101" s="11">
        <v>3280</v>
      </c>
      <c r="F101" s="11"/>
    </row>
    <row r="102" spans="1:6" ht="15" customHeight="1">
      <c r="A102" s="18"/>
      <c r="B102" s="18"/>
      <c r="C102" s="18">
        <v>4210</v>
      </c>
      <c r="D102" s="9" t="s">
        <v>129</v>
      </c>
      <c r="E102" s="11">
        <v>3473</v>
      </c>
      <c r="F102" s="11">
        <v>0</v>
      </c>
    </row>
    <row r="103" spans="1:6" ht="15" customHeight="1">
      <c r="A103" s="18"/>
      <c r="B103" s="18"/>
      <c r="C103" s="18">
        <v>4300</v>
      </c>
      <c r="D103" s="9" t="s">
        <v>132</v>
      </c>
      <c r="E103" s="11">
        <v>250</v>
      </c>
      <c r="F103" s="11">
        <v>0</v>
      </c>
    </row>
    <row r="104" spans="1:6" ht="15" customHeight="1">
      <c r="A104" s="18"/>
      <c r="B104" s="18"/>
      <c r="C104" s="18">
        <v>4410</v>
      </c>
      <c r="D104" s="9" t="s">
        <v>154</v>
      </c>
      <c r="E104" s="11">
        <v>185</v>
      </c>
      <c r="F104" s="11">
        <v>0</v>
      </c>
    </row>
    <row r="105" spans="1:7" s="57" customFormat="1" ht="21.75" customHeight="1">
      <c r="A105" s="14">
        <v>754</v>
      </c>
      <c r="B105" s="15"/>
      <c r="C105" s="15"/>
      <c r="D105" s="41" t="s">
        <v>17</v>
      </c>
      <c r="E105" s="8">
        <f>E106+E109+E118</f>
        <v>424600</v>
      </c>
      <c r="F105" s="8">
        <f>F106+F109+F118+F120</f>
        <v>112500</v>
      </c>
      <c r="G105" s="65"/>
    </row>
    <row r="106" spans="1:6" ht="18.75" customHeight="1">
      <c r="A106" s="18"/>
      <c r="B106" s="18">
        <v>75404</v>
      </c>
      <c r="C106" s="18"/>
      <c r="D106" s="9" t="s">
        <v>156</v>
      </c>
      <c r="E106" s="11">
        <f>E107+E108</f>
        <v>27400</v>
      </c>
      <c r="F106" s="25">
        <f>F107</f>
        <v>12000</v>
      </c>
    </row>
    <row r="107" spans="1:6" ht="18" customHeight="1">
      <c r="A107" s="18"/>
      <c r="B107" s="18"/>
      <c r="C107" s="18">
        <v>3000</v>
      </c>
      <c r="D107" s="9" t="s">
        <v>157</v>
      </c>
      <c r="E107" s="11">
        <v>10400</v>
      </c>
      <c r="F107" s="25">
        <v>12000</v>
      </c>
    </row>
    <row r="108" spans="1:6" ht="27.75" customHeight="1">
      <c r="A108" s="18"/>
      <c r="B108" s="18"/>
      <c r="C108" s="2">
        <v>6170</v>
      </c>
      <c r="D108" s="12" t="s">
        <v>158</v>
      </c>
      <c r="E108" s="11">
        <v>17000</v>
      </c>
      <c r="F108" s="11">
        <v>0</v>
      </c>
    </row>
    <row r="109" spans="1:7" ht="19.5" customHeight="1">
      <c r="A109" s="18"/>
      <c r="B109" s="18">
        <v>75412</v>
      </c>
      <c r="C109" s="18"/>
      <c r="D109" s="9" t="s">
        <v>159</v>
      </c>
      <c r="E109" s="11">
        <f>E110+E111+E112+E113+E114+E115+E116+E117</f>
        <v>396700</v>
      </c>
      <c r="F109" s="11">
        <f>F110+F111+F112+F113+F114+F115+F116+F117</f>
        <v>80000</v>
      </c>
      <c r="G109" s="66"/>
    </row>
    <row r="110" spans="1:6" ht="15" customHeight="1">
      <c r="A110" s="18"/>
      <c r="B110" s="18"/>
      <c r="C110" s="18">
        <v>3020</v>
      </c>
      <c r="D110" s="12" t="s">
        <v>160</v>
      </c>
      <c r="E110" s="11">
        <v>0</v>
      </c>
      <c r="F110" s="11">
        <v>8000</v>
      </c>
    </row>
    <row r="111" spans="1:6" ht="15" customHeight="1">
      <c r="A111" s="18"/>
      <c r="B111" s="18"/>
      <c r="C111" s="18">
        <v>4170</v>
      </c>
      <c r="D111" s="12" t="s">
        <v>140</v>
      </c>
      <c r="E111" s="11">
        <v>9450</v>
      </c>
      <c r="F111" s="11">
        <v>9450</v>
      </c>
    </row>
    <row r="112" spans="1:6" ht="15" customHeight="1">
      <c r="A112" s="18"/>
      <c r="B112" s="18"/>
      <c r="C112" s="18">
        <v>4210</v>
      </c>
      <c r="D112" s="9" t="s">
        <v>129</v>
      </c>
      <c r="E112" s="11">
        <v>37500</v>
      </c>
      <c r="F112" s="11">
        <v>37500</v>
      </c>
    </row>
    <row r="113" spans="1:6" ht="15" customHeight="1">
      <c r="A113" s="18"/>
      <c r="B113" s="18"/>
      <c r="C113" s="18">
        <v>4260</v>
      </c>
      <c r="D113" s="9" t="s">
        <v>130</v>
      </c>
      <c r="E113" s="11">
        <v>7860</v>
      </c>
      <c r="F113" s="11">
        <v>7600</v>
      </c>
    </row>
    <row r="114" spans="1:6" ht="15" customHeight="1">
      <c r="A114" s="18"/>
      <c r="B114" s="18"/>
      <c r="C114" s="18">
        <v>4270</v>
      </c>
      <c r="D114" s="9" t="s">
        <v>131</v>
      </c>
      <c r="E114" s="11">
        <v>6000</v>
      </c>
      <c r="F114" s="11">
        <v>6650</v>
      </c>
    </row>
    <row r="115" spans="1:6" ht="15" customHeight="1">
      <c r="A115" s="18"/>
      <c r="B115" s="18"/>
      <c r="C115" s="18">
        <v>4300</v>
      </c>
      <c r="D115" s="9" t="s">
        <v>132</v>
      </c>
      <c r="E115" s="11">
        <v>5890</v>
      </c>
      <c r="F115" s="11">
        <v>5800</v>
      </c>
    </row>
    <row r="116" spans="1:6" ht="15" customHeight="1">
      <c r="A116" s="18"/>
      <c r="B116" s="18"/>
      <c r="C116" s="18">
        <v>4430</v>
      </c>
      <c r="D116" s="9" t="s">
        <v>133</v>
      </c>
      <c r="E116" s="11">
        <v>5500</v>
      </c>
      <c r="F116" s="11">
        <v>5000</v>
      </c>
    </row>
    <row r="117" spans="1:6" ht="24.75" customHeight="1">
      <c r="A117" s="18"/>
      <c r="B117" s="18"/>
      <c r="C117" s="18">
        <v>6060</v>
      </c>
      <c r="D117" s="12" t="s">
        <v>141</v>
      </c>
      <c r="E117" s="11">
        <v>324500</v>
      </c>
      <c r="F117" s="11"/>
    </row>
    <row r="118" spans="1:6" ht="19.5" customHeight="1">
      <c r="A118" s="18"/>
      <c r="B118" s="18">
        <v>75414</v>
      </c>
      <c r="C118" s="18"/>
      <c r="D118" s="9" t="s">
        <v>18</v>
      </c>
      <c r="E118" s="11">
        <f>E119</f>
        <v>500</v>
      </c>
      <c r="F118" s="11">
        <f>F119</f>
        <v>500</v>
      </c>
    </row>
    <row r="119" spans="1:6" ht="17.25" customHeight="1">
      <c r="A119" s="18"/>
      <c r="B119" s="18"/>
      <c r="C119" s="18">
        <v>4300</v>
      </c>
      <c r="D119" s="9" t="s">
        <v>132</v>
      </c>
      <c r="E119" s="11">
        <v>500</v>
      </c>
      <c r="F119" s="11">
        <v>500</v>
      </c>
    </row>
    <row r="120" spans="1:6" ht="18.75" customHeight="1">
      <c r="A120" s="18"/>
      <c r="B120" s="18">
        <v>75495</v>
      </c>
      <c r="C120" s="18"/>
      <c r="D120" s="9" t="s">
        <v>5</v>
      </c>
      <c r="E120" s="11"/>
      <c r="F120" s="11">
        <f>F121+F122</f>
        <v>20000</v>
      </c>
    </row>
    <row r="121" spans="1:6" ht="17.25" customHeight="1">
      <c r="A121" s="18"/>
      <c r="B121" s="18"/>
      <c r="C121" s="18">
        <v>4210</v>
      </c>
      <c r="D121" s="9" t="s">
        <v>129</v>
      </c>
      <c r="E121" s="11"/>
      <c r="F121" s="11">
        <v>5000</v>
      </c>
    </row>
    <row r="122" spans="1:6" ht="17.25" customHeight="1">
      <c r="A122" s="18"/>
      <c r="B122" s="18"/>
      <c r="C122" s="18">
        <v>4300</v>
      </c>
      <c r="D122" s="9" t="s">
        <v>132</v>
      </c>
      <c r="E122" s="11"/>
      <c r="F122" s="11">
        <v>15000</v>
      </c>
    </row>
    <row r="123" spans="1:6" ht="43.5" customHeight="1">
      <c r="A123" s="2">
        <v>756</v>
      </c>
      <c r="B123" s="18"/>
      <c r="C123" s="18"/>
      <c r="D123" s="12" t="s">
        <v>46</v>
      </c>
      <c r="E123" s="11">
        <f>E124</f>
        <v>78700</v>
      </c>
      <c r="F123" s="11">
        <f>F124</f>
        <v>83000</v>
      </c>
    </row>
    <row r="124" spans="1:6" ht="28.5" customHeight="1">
      <c r="A124" s="18"/>
      <c r="B124" s="18">
        <v>75647</v>
      </c>
      <c r="C124" s="18"/>
      <c r="D124" s="12" t="s">
        <v>161</v>
      </c>
      <c r="E124" s="11">
        <f>E125+E126++E127+E128</f>
        <v>78700</v>
      </c>
      <c r="F124" s="11">
        <f>F125+F126+F127+F128</f>
        <v>83000</v>
      </c>
    </row>
    <row r="125" spans="1:6" ht="15" customHeight="1">
      <c r="A125" s="18"/>
      <c r="B125" s="18"/>
      <c r="C125" s="18">
        <v>4100</v>
      </c>
      <c r="D125" s="12" t="s">
        <v>162</v>
      </c>
      <c r="E125" s="11">
        <v>52000</v>
      </c>
      <c r="F125" s="11">
        <v>53000</v>
      </c>
    </row>
    <row r="126" spans="1:6" ht="15" customHeight="1">
      <c r="A126" s="18"/>
      <c r="B126" s="18"/>
      <c r="C126" s="18">
        <v>4210</v>
      </c>
      <c r="D126" s="9" t="s">
        <v>129</v>
      </c>
      <c r="E126" s="11">
        <v>5500</v>
      </c>
      <c r="F126" s="11">
        <v>6000</v>
      </c>
    </row>
    <row r="127" spans="1:6" ht="15" customHeight="1">
      <c r="A127" s="18"/>
      <c r="B127" s="18"/>
      <c r="C127" s="18">
        <v>4300</v>
      </c>
      <c r="D127" s="9" t="s">
        <v>132</v>
      </c>
      <c r="E127" s="11">
        <v>20000</v>
      </c>
      <c r="F127" s="11">
        <v>20000</v>
      </c>
    </row>
    <row r="128" spans="1:6" ht="15" customHeight="1">
      <c r="A128" s="18"/>
      <c r="B128" s="18"/>
      <c r="C128" s="18">
        <v>4430</v>
      </c>
      <c r="D128" s="9" t="s">
        <v>133</v>
      </c>
      <c r="E128" s="11">
        <v>1200</v>
      </c>
      <c r="F128" s="11">
        <v>4000</v>
      </c>
    </row>
    <row r="129" spans="1:6" s="57" customFormat="1" ht="21" customHeight="1">
      <c r="A129" s="15">
        <v>757</v>
      </c>
      <c r="B129" s="15"/>
      <c r="C129" s="15"/>
      <c r="D129" s="7" t="s">
        <v>163</v>
      </c>
      <c r="E129" s="8">
        <f>E130</f>
        <v>180000</v>
      </c>
      <c r="F129" s="8">
        <f>F130</f>
        <v>140000</v>
      </c>
    </row>
    <row r="130" spans="1:6" ht="26.25" customHeight="1">
      <c r="A130" s="18"/>
      <c r="B130" s="2">
        <v>75702</v>
      </c>
      <c r="C130" s="18"/>
      <c r="D130" s="12" t="s">
        <v>164</v>
      </c>
      <c r="E130" s="11">
        <f>E131</f>
        <v>180000</v>
      </c>
      <c r="F130" s="11">
        <f>F131</f>
        <v>140000</v>
      </c>
    </row>
    <row r="131" spans="1:6" ht="28.5" customHeight="1">
      <c r="A131" s="18"/>
      <c r="B131" s="18"/>
      <c r="C131" s="2">
        <v>8070</v>
      </c>
      <c r="D131" s="12" t="s">
        <v>165</v>
      </c>
      <c r="E131" s="11">
        <v>180000</v>
      </c>
      <c r="F131" s="11">
        <v>140000</v>
      </c>
    </row>
    <row r="132" spans="1:6" s="57" customFormat="1" ht="21.75" customHeight="1">
      <c r="A132" s="15">
        <v>758</v>
      </c>
      <c r="B132" s="15"/>
      <c r="C132" s="15"/>
      <c r="D132" s="7" t="s">
        <v>166</v>
      </c>
      <c r="E132" s="8">
        <f>E133</f>
        <v>16800</v>
      </c>
      <c r="F132" s="8">
        <f>F133+F135</f>
        <v>88000</v>
      </c>
    </row>
    <row r="133" spans="1:6" ht="17.25" customHeight="1">
      <c r="A133" s="18"/>
      <c r="B133" s="18">
        <v>75814</v>
      </c>
      <c r="C133" s="18"/>
      <c r="D133" s="9" t="s">
        <v>34</v>
      </c>
      <c r="E133" s="11">
        <f>E134</f>
        <v>16800</v>
      </c>
      <c r="F133" s="11">
        <f>F134</f>
        <v>18000</v>
      </c>
    </row>
    <row r="134" spans="1:6" ht="15.75" customHeight="1">
      <c r="A134" s="18"/>
      <c r="B134" s="18"/>
      <c r="C134" s="18">
        <v>4300</v>
      </c>
      <c r="D134" s="9" t="s">
        <v>132</v>
      </c>
      <c r="E134" s="11">
        <v>16800</v>
      </c>
      <c r="F134" s="11">
        <v>18000</v>
      </c>
    </row>
    <row r="135" spans="1:6" ht="17.25" customHeight="1">
      <c r="A135" s="18"/>
      <c r="B135" s="18">
        <v>75818</v>
      </c>
      <c r="C135" s="18"/>
      <c r="D135" s="9" t="s">
        <v>167</v>
      </c>
      <c r="E135" s="11">
        <v>0</v>
      </c>
      <c r="F135" s="11">
        <f>F136</f>
        <v>70000</v>
      </c>
    </row>
    <row r="136" spans="1:6" ht="15" customHeight="1">
      <c r="A136" s="18"/>
      <c r="B136" s="18"/>
      <c r="C136" s="18">
        <v>4810</v>
      </c>
      <c r="D136" s="9" t="s">
        <v>168</v>
      </c>
      <c r="E136" s="11">
        <v>0</v>
      </c>
      <c r="F136" s="11">
        <v>70000</v>
      </c>
    </row>
    <row r="137" spans="1:6" s="57" customFormat="1" ht="18" customHeight="1">
      <c r="A137" s="15">
        <v>801</v>
      </c>
      <c r="B137" s="15"/>
      <c r="C137" s="15"/>
      <c r="D137" s="7" t="s">
        <v>36</v>
      </c>
      <c r="E137" s="8">
        <f>E138+E156+E165+E169+E185+E195+E199</f>
        <v>7133759</v>
      </c>
      <c r="F137" s="8">
        <f>F138+F156+F165+F169+F185+F195+F199</f>
        <v>10926435</v>
      </c>
    </row>
    <row r="138" spans="1:6" ht="16.5" customHeight="1">
      <c r="A138" s="18"/>
      <c r="B138" s="18">
        <v>80101</v>
      </c>
      <c r="D138" s="9" t="s">
        <v>37</v>
      </c>
      <c r="E138" s="11">
        <f>E139+E140+E141+E142+E143+E144+E145+E146+E147+E148+E149+E150+E151+E152+E153+E154+E155</f>
        <v>4021272</v>
      </c>
      <c r="F138" s="11">
        <f>F139+F140+F141+F142+F143+F144+F145+F146+F147+F148+F149+F150+F151+F152+F153+F154+F155</f>
        <v>6945168</v>
      </c>
    </row>
    <row r="139" spans="1:6" ht="17.25" customHeight="1">
      <c r="A139" s="18"/>
      <c r="B139" s="18"/>
      <c r="C139" s="18">
        <v>3020</v>
      </c>
      <c r="D139" s="12" t="s">
        <v>160</v>
      </c>
      <c r="E139" s="11">
        <v>153979</v>
      </c>
      <c r="F139" s="11">
        <v>156086</v>
      </c>
    </row>
    <row r="140" spans="1:6" ht="15" customHeight="1">
      <c r="A140" s="18"/>
      <c r="B140" s="18"/>
      <c r="C140" s="18">
        <v>3240</v>
      </c>
      <c r="D140" s="12" t="s">
        <v>169</v>
      </c>
      <c r="E140" s="11">
        <v>2443</v>
      </c>
      <c r="F140" s="11">
        <v>0</v>
      </c>
    </row>
    <row r="141" spans="1:6" ht="15" customHeight="1">
      <c r="A141" s="18"/>
      <c r="B141" s="18"/>
      <c r="C141" s="18">
        <v>4010</v>
      </c>
      <c r="D141" s="9" t="s">
        <v>145</v>
      </c>
      <c r="E141" s="11">
        <v>2101324</v>
      </c>
      <c r="F141" s="11">
        <v>2201402</v>
      </c>
    </row>
    <row r="142" spans="1:6" ht="15" customHeight="1">
      <c r="A142" s="18"/>
      <c r="B142" s="18"/>
      <c r="C142" s="18">
        <v>4040</v>
      </c>
      <c r="D142" s="9" t="s">
        <v>170</v>
      </c>
      <c r="E142" s="11">
        <v>174895</v>
      </c>
      <c r="F142" s="11">
        <v>175489</v>
      </c>
    </row>
    <row r="143" spans="1:6" ht="15" customHeight="1">
      <c r="A143" s="18"/>
      <c r="B143" s="18"/>
      <c r="C143" s="18">
        <v>4110</v>
      </c>
      <c r="D143" s="9" t="s">
        <v>147</v>
      </c>
      <c r="E143" s="11">
        <v>409202</v>
      </c>
      <c r="F143" s="11">
        <v>422169</v>
      </c>
    </row>
    <row r="144" spans="1:6" ht="15" customHeight="1">
      <c r="A144" s="18"/>
      <c r="B144" s="18"/>
      <c r="C144" s="18">
        <v>4120</v>
      </c>
      <c r="D144" s="9" t="s">
        <v>148</v>
      </c>
      <c r="E144" s="11">
        <v>56492</v>
      </c>
      <c r="F144" s="11">
        <v>58290</v>
      </c>
    </row>
    <row r="145" spans="1:6" ht="15" customHeight="1">
      <c r="A145" s="18"/>
      <c r="B145" s="18"/>
      <c r="C145" s="18">
        <v>4170</v>
      </c>
      <c r="D145" s="9" t="s">
        <v>140</v>
      </c>
      <c r="E145" s="11">
        <v>260</v>
      </c>
      <c r="F145" s="11">
        <v>480</v>
      </c>
    </row>
    <row r="146" spans="1:6" ht="15" customHeight="1">
      <c r="A146" s="18"/>
      <c r="B146" s="18"/>
      <c r="C146" s="18">
        <v>4210</v>
      </c>
      <c r="D146" s="9" t="s">
        <v>129</v>
      </c>
      <c r="E146" s="11">
        <v>57349</v>
      </c>
      <c r="F146" s="11">
        <v>45000</v>
      </c>
    </row>
    <row r="147" spans="1:6" ht="15" customHeight="1">
      <c r="A147" s="18"/>
      <c r="B147" s="18"/>
      <c r="C147" s="18">
        <v>4240</v>
      </c>
      <c r="D147" s="9" t="s">
        <v>171</v>
      </c>
      <c r="E147" s="11">
        <v>10280</v>
      </c>
      <c r="F147" s="11">
        <v>10000</v>
      </c>
    </row>
    <row r="148" spans="1:6" ht="15" customHeight="1">
      <c r="A148" s="18"/>
      <c r="B148" s="18"/>
      <c r="C148" s="18">
        <v>4260</v>
      </c>
      <c r="D148" s="9" t="s">
        <v>130</v>
      </c>
      <c r="E148" s="11">
        <v>142751</v>
      </c>
      <c r="F148" s="11">
        <v>160000</v>
      </c>
    </row>
    <row r="149" spans="1:6" ht="15" customHeight="1">
      <c r="A149" s="18"/>
      <c r="B149" s="18"/>
      <c r="C149" s="18">
        <v>4270</v>
      </c>
      <c r="D149" s="9" t="s">
        <v>131</v>
      </c>
      <c r="E149" s="11">
        <v>60000</v>
      </c>
      <c r="F149" s="11">
        <v>15000</v>
      </c>
    </row>
    <row r="150" spans="1:6" ht="15" customHeight="1">
      <c r="A150" s="18"/>
      <c r="B150" s="18"/>
      <c r="C150" s="18">
        <v>4300</v>
      </c>
      <c r="D150" s="9" t="s">
        <v>132</v>
      </c>
      <c r="E150" s="11">
        <v>76300</v>
      </c>
      <c r="F150" s="11">
        <v>60000</v>
      </c>
    </row>
    <row r="151" spans="1:6" ht="15" customHeight="1">
      <c r="A151" s="18"/>
      <c r="B151" s="18"/>
      <c r="C151" s="18">
        <v>4410</v>
      </c>
      <c r="D151" s="9" t="s">
        <v>154</v>
      </c>
      <c r="E151" s="11">
        <v>2354</v>
      </c>
      <c r="F151" s="11">
        <v>2066</v>
      </c>
    </row>
    <row r="152" spans="1:6" ht="15" customHeight="1">
      <c r="A152" s="18"/>
      <c r="B152" s="18"/>
      <c r="C152" s="18">
        <v>4430</v>
      </c>
      <c r="D152" s="9" t="s">
        <v>133</v>
      </c>
      <c r="E152" s="11">
        <v>6884</v>
      </c>
      <c r="F152" s="11">
        <v>8000</v>
      </c>
    </row>
    <row r="153" spans="1:6" ht="15" customHeight="1">
      <c r="A153" s="18"/>
      <c r="B153" s="18"/>
      <c r="C153" s="18">
        <v>4440</v>
      </c>
      <c r="D153" s="9" t="s">
        <v>149</v>
      </c>
      <c r="E153" s="11">
        <v>131959</v>
      </c>
      <c r="F153" s="11">
        <v>146186</v>
      </c>
    </row>
    <row r="154" spans="1:6" ht="15" customHeight="1">
      <c r="A154" s="18"/>
      <c r="B154" s="18"/>
      <c r="C154" s="18">
        <v>6050</v>
      </c>
      <c r="D154" s="9" t="s">
        <v>172</v>
      </c>
      <c r="E154" s="11">
        <v>217800</v>
      </c>
      <c r="F154" s="11">
        <v>3485000</v>
      </c>
    </row>
    <row r="155" spans="1:6" ht="15" customHeight="1">
      <c r="A155" s="18"/>
      <c r="B155" s="18"/>
      <c r="C155" s="18">
        <v>6060</v>
      </c>
      <c r="D155" s="9" t="s">
        <v>173</v>
      </c>
      <c r="E155" s="11">
        <v>417000</v>
      </c>
      <c r="F155" s="11">
        <v>0</v>
      </c>
    </row>
    <row r="156" spans="1:6" ht="18.75" customHeight="1">
      <c r="A156" s="18"/>
      <c r="B156" s="18">
        <v>80103</v>
      </c>
      <c r="C156" s="18"/>
      <c r="D156" s="67" t="s">
        <v>174</v>
      </c>
      <c r="E156" s="11">
        <f>E157+E158+E159+E160+E161+E162+E163+E164</f>
        <v>246180</v>
      </c>
      <c r="F156" s="11">
        <f>F157+F158+F159+F160+F161+F162+F163+F164</f>
        <v>278080</v>
      </c>
    </row>
    <row r="157" spans="1:6" ht="17.25" customHeight="1">
      <c r="A157" s="18"/>
      <c r="B157" s="18"/>
      <c r="C157" s="18">
        <v>3020</v>
      </c>
      <c r="D157" s="12" t="s">
        <v>160</v>
      </c>
      <c r="E157" s="11">
        <v>11903</v>
      </c>
      <c r="F157" s="11">
        <v>17764</v>
      </c>
    </row>
    <row r="158" spans="1:6" ht="15" customHeight="1">
      <c r="A158" s="18"/>
      <c r="B158" s="18"/>
      <c r="C158" s="18">
        <v>4010</v>
      </c>
      <c r="D158" s="9" t="s">
        <v>145</v>
      </c>
      <c r="E158" s="11">
        <v>166403</v>
      </c>
      <c r="F158" s="11">
        <v>178965</v>
      </c>
    </row>
    <row r="159" spans="1:6" ht="15" customHeight="1">
      <c r="A159" s="18"/>
      <c r="B159" s="18"/>
      <c r="C159" s="18">
        <v>4040</v>
      </c>
      <c r="D159" s="9" t="s">
        <v>170</v>
      </c>
      <c r="E159" s="11">
        <v>12127</v>
      </c>
      <c r="F159" s="11">
        <v>14226</v>
      </c>
    </row>
    <row r="160" spans="1:6" ht="15" customHeight="1">
      <c r="A160" s="18"/>
      <c r="B160" s="18"/>
      <c r="C160" s="18">
        <v>4110</v>
      </c>
      <c r="D160" s="9" t="s">
        <v>147</v>
      </c>
      <c r="E160" s="11">
        <v>33943</v>
      </c>
      <c r="F160" s="11">
        <v>37599</v>
      </c>
    </row>
    <row r="161" spans="1:6" ht="15" customHeight="1">
      <c r="A161" s="18"/>
      <c r="B161" s="18"/>
      <c r="C161" s="18">
        <v>4120</v>
      </c>
      <c r="D161" s="9" t="s">
        <v>148</v>
      </c>
      <c r="E161" s="11">
        <v>4662</v>
      </c>
      <c r="F161" s="11">
        <v>5169</v>
      </c>
    </row>
    <row r="162" spans="1:6" ht="15" customHeight="1">
      <c r="A162" s="18"/>
      <c r="B162" s="18"/>
      <c r="C162" s="18">
        <v>4210</v>
      </c>
      <c r="D162" s="9" t="s">
        <v>129</v>
      </c>
      <c r="E162" s="11">
        <v>5000</v>
      </c>
      <c r="F162" s="11">
        <v>7000</v>
      </c>
    </row>
    <row r="163" spans="1:6" ht="15" customHeight="1">
      <c r="A163" s="18"/>
      <c r="B163" s="18"/>
      <c r="C163" s="18">
        <v>4240</v>
      </c>
      <c r="D163" s="9" t="s">
        <v>171</v>
      </c>
      <c r="E163" s="11">
        <v>2000</v>
      </c>
      <c r="F163" s="11">
        <v>3000</v>
      </c>
    </row>
    <row r="164" spans="1:6" ht="15" customHeight="1">
      <c r="A164" s="18"/>
      <c r="B164" s="18"/>
      <c r="C164" s="18">
        <v>4440</v>
      </c>
      <c r="D164" s="9" t="s">
        <v>149</v>
      </c>
      <c r="E164" s="11">
        <v>10142</v>
      </c>
      <c r="F164" s="11">
        <v>14357</v>
      </c>
    </row>
    <row r="165" spans="1:6" ht="18" customHeight="1">
      <c r="A165" s="18"/>
      <c r="B165" s="18">
        <v>80104</v>
      </c>
      <c r="C165" s="18"/>
      <c r="D165" s="9" t="s">
        <v>175</v>
      </c>
      <c r="E165" s="11">
        <f>E166+E167+E168</f>
        <v>61050</v>
      </c>
      <c r="F165" s="11">
        <f>F166+F167+F168</f>
        <v>691500</v>
      </c>
    </row>
    <row r="166" spans="1:6" ht="28.5" customHeight="1">
      <c r="A166" s="18"/>
      <c r="B166" s="18"/>
      <c r="C166" s="2">
        <v>2310</v>
      </c>
      <c r="D166" s="12" t="s">
        <v>176</v>
      </c>
      <c r="E166" s="11">
        <v>16500</v>
      </c>
      <c r="F166" s="11">
        <v>16500</v>
      </c>
    </row>
    <row r="167" spans="1:6" ht="28.5" customHeight="1">
      <c r="A167" s="18"/>
      <c r="B167" s="18"/>
      <c r="C167" s="2">
        <v>2540</v>
      </c>
      <c r="D167" s="12" t="s">
        <v>177</v>
      </c>
      <c r="E167" s="11">
        <v>44550</v>
      </c>
      <c r="F167" s="11">
        <v>120000</v>
      </c>
    </row>
    <row r="168" spans="1:6" ht="19.5" customHeight="1">
      <c r="A168" s="18"/>
      <c r="B168" s="18"/>
      <c r="C168" s="2">
        <v>6050</v>
      </c>
      <c r="D168" s="12" t="s">
        <v>125</v>
      </c>
      <c r="E168" s="11"/>
      <c r="F168" s="11">
        <v>555000</v>
      </c>
    </row>
    <row r="169" spans="1:6" ht="18" customHeight="1">
      <c r="A169" s="18"/>
      <c r="B169" s="18">
        <v>80110</v>
      </c>
      <c r="C169" s="18"/>
      <c r="D169" s="9" t="s">
        <v>39</v>
      </c>
      <c r="E169" s="11">
        <f>E170+E171+E172+E173+E174+E175+E176+E177+E178+E179+E180+E181+E182+E183+E184</f>
        <v>2537273</v>
      </c>
      <c r="F169" s="11">
        <f>F170+F171+F172+F173+F174+F175+F176+F177+F178+F179+F180+F181+F182+F183+F184</f>
        <v>2750160</v>
      </c>
    </row>
    <row r="170" spans="1:6" ht="16.5" customHeight="1">
      <c r="A170" s="18"/>
      <c r="B170" s="18"/>
      <c r="C170" s="2">
        <v>3020</v>
      </c>
      <c r="D170" s="12" t="s">
        <v>160</v>
      </c>
      <c r="E170" s="11">
        <v>140995</v>
      </c>
      <c r="F170" s="11">
        <v>155520</v>
      </c>
    </row>
    <row r="171" spans="1:6" ht="15" customHeight="1">
      <c r="A171" s="18"/>
      <c r="B171" s="18"/>
      <c r="C171" s="18">
        <v>4010</v>
      </c>
      <c r="D171" s="9" t="s">
        <v>145</v>
      </c>
      <c r="E171" s="11">
        <v>1523338</v>
      </c>
      <c r="F171" s="11">
        <v>1733812</v>
      </c>
    </row>
    <row r="172" spans="1:6" ht="15" customHeight="1">
      <c r="A172" s="18"/>
      <c r="B172" s="18"/>
      <c r="C172" s="18">
        <v>4040</v>
      </c>
      <c r="D172" s="9" t="s">
        <v>170</v>
      </c>
      <c r="E172" s="11">
        <v>119069</v>
      </c>
      <c r="F172" s="11">
        <v>128729</v>
      </c>
    </row>
    <row r="173" spans="1:6" ht="15" customHeight="1">
      <c r="A173" s="18"/>
      <c r="B173" s="18"/>
      <c r="C173" s="18">
        <v>4110</v>
      </c>
      <c r="D173" s="9" t="s">
        <v>147</v>
      </c>
      <c r="E173" s="11">
        <v>304594</v>
      </c>
      <c r="F173" s="11">
        <v>345361</v>
      </c>
    </row>
    <row r="174" spans="1:6" ht="15" customHeight="1">
      <c r="A174" s="18"/>
      <c r="B174" s="18"/>
      <c r="C174" s="18">
        <v>4120</v>
      </c>
      <c r="D174" s="9" t="s">
        <v>148</v>
      </c>
      <c r="E174" s="11">
        <v>45720</v>
      </c>
      <c r="F174" s="11">
        <v>47801</v>
      </c>
    </row>
    <row r="175" spans="1:6" ht="15" customHeight="1">
      <c r="A175" s="18"/>
      <c r="B175" s="18"/>
      <c r="C175" s="18">
        <v>4170</v>
      </c>
      <c r="D175" s="9" t="s">
        <v>140</v>
      </c>
      <c r="E175" s="11">
        <v>840</v>
      </c>
      <c r="F175" s="11">
        <v>840</v>
      </c>
    </row>
    <row r="176" spans="1:6" ht="15" customHeight="1">
      <c r="A176" s="18"/>
      <c r="B176" s="18"/>
      <c r="C176" s="18">
        <v>4210</v>
      </c>
      <c r="D176" s="9" t="s">
        <v>129</v>
      </c>
      <c r="E176" s="11">
        <v>30000</v>
      </c>
      <c r="F176" s="11">
        <v>40000</v>
      </c>
    </row>
    <row r="177" spans="1:6" ht="15" customHeight="1">
      <c r="A177" s="18"/>
      <c r="B177" s="18"/>
      <c r="C177" s="18">
        <v>4240</v>
      </c>
      <c r="D177" s="9" t="s">
        <v>171</v>
      </c>
      <c r="E177" s="11">
        <v>10300</v>
      </c>
      <c r="F177" s="11">
        <v>10000</v>
      </c>
    </row>
    <row r="178" spans="1:6" ht="15" customHeight="1">
      <c r="A178" s="18"/>
      <c r="B178" s="18"/>
      <c r="C178" s="18">
        <v>4260</v>
      </c>
      <c r="D178" s="9" t="s">
        <v>130</v>
      </c>
      <c r="E178" s="11">
        <v>80000</v>
      </c>
      <c r="F178" s="11">
        <v>90000</v>
      </c>
    </row>
    <row r="179" spans="1:6" ht="15" customHeight="1">
      <c r="A179" s="18"/>
      <c r="B179" s="18"/>
      <c r="C179" s="18">
        <v>4270</v>
      </c>
      <c r="D179" s="9" t="s">
        <v>131</v>
      </c>
      <c r="E179" s="11">
        <v>8000</v>
      </c>
      <c r="F179" s="11">
        <v>10000</v>
      </c>
    </row>
    <row r="180" spans="1:6" ht="15" customHeight="1">
      <c r="A180" s="18"/>
      <c r="B180" s="18"/>
      <c r="C180" s="18">
        <v>4300</v>
      </c>
      <c r="D180" s="9" t="s">
        <v>132</v>
      </c>
      <c r="E180" s="11">
        <v>62500</v>
      </c>
      <c r="F180" s="11">
        <v>70000</v>
      </c>
    </row>
    <row r="181" spans="1:6" ht="15" customHeight="1">
      <c r="A181" s="18"/>
      <c r="B181" s="18"/>
      <c r="C181" s="18">
        <v>4410</v>
      </c>
      <c r="D181" s="9" t="s">
        <v>154</v>
      </c>
      <c r="E181" s="11">
        <v>1000</v>
      </c>
      <c r="F181" s="11">
        <v>1000</v>
      </c>
    </row>
    <row r="182" spans="1:6" ht="15" customHeight="1">
      <c r="A182" s="18"/>
      <c r="B182" s="18"/>
      <c r="C182" s="18">
        <v>4430</v>
      </c>
      <c r="D182" s="9" t="s">
        <v>133</v>
      </c>
      <c r="E182" s="11">
        <v>4000</v>
      </c>
      <c r="F182" s="11">
        <v>8000</v>
      </c>
    </row>
    <row r="183" spans="1:6" ht="15" customHeight="1">
      <c r="A183" s="18"/>
      <c r="B183" s="18"/>
      <c r="C183" s="18">
        <v>4440</v>
      </c>
      <c r="D183" s="9" t="s">
        <v>149</v>
      </c>
      <c r="E183" s="11">
        <v>96917</v>
      </c>
      <c r="F183" s="11">
        <v>109097</v>
      </c>
    </row>
    <row r="184" spans="1:6" ht="15" customHeight="1">
      <c r="A184" s="18"/>
      <c r="B184" s="18"/>
      <c r="C184" s="18">
        <v>6050</v>
      </c>
      <c r="D184" s="9" t="s">
        <v>172</v>
      </c>
      <c r="E184" s="11">
        <v>110000</v>
      </c>
      <c r="F184" s="11">
        <v>0</v>
      </c>
    </row>
    <row r="185" spans="1:6" ht="18.75" customHeight="1">
      <c r="A185" s="18"/>
      <c r="B185" s="18">
        <v>80113</v>
      </c>
      <c r="C185" s="18"/>
      <c r="D185" s="9" t="s">
        <v>178</v>
      </c>
      <c r="E185" s="11">
        <f>E186+E187+E188+E189+E190+E191+E192+E193+E194</f>
        <v>203813</v>
      </c>
      <c r="F185" s="11">
        <f>F186+F187+F188+F189+F190+F191+F192+F193+F194</f>
        <v>211765</v>
      </c>
    </row>
    <row r="186" spans="1:6" ht="15" customHeight="1">
      <c r="A186" s="18"/>
      <c r="B186" s="18"/>
      <c r="C186" s="18">
        <v>4010</v>
      </c>
      <c r="D186" s="9" t="s">
        <v>145</v>
      </c>
      <c r="E186" s="11">
        <v>94650</v>
      </c>
      <c r="F186" s="11">
        <v>88000</v>
      </c>
    </row>
    <row r="187" spans="1:6" ht="15" customHeight="1">
      <c r="A187" s="18"/>
      <c r="B187" s="18"/>
      <c r="C187" s="18">
        <v>4040</v>
      </c>
      <c r="D187" s="9" t="s">
        <v>146</v>
      </c>
      <c r="E187" s="11">
        <v>6314</v>
      </c>
      <c r="F187" s="11">
        <v>7905</v>
      </c>
    </row>
    <row r="188" spans="1:6" ht="15" customHeight="1">
      <c r="A188" s="18"/>
      <c r="B188" s="18"/>
      <c r="C188" s="18">
        <v>4110</v>
      </c>
      <c r="D188" s="9" t="s">
        <v>147</v>
      </c>
      <c r="E188" s="11">
        <v>14241</v>
      </c>
      <c r="F188" s="11">
        <v>16525</v>
      </c>
    </row>
    <row r="189" spans="1:6" ht="15" customHeight="1">
      <c r="A189" s="18"/>
      <c r="B189" s="18"/>
      <c r="C189" s="18">
        <v>4120</v>
      </c>
      <c r="D189" s="9" t="s">
        <v>148</v>
      </c>
      <c r="E189" s="11">
        <v>2025</v>
      </c>
      <c r="F189" s="11">
        <v>2350</v>
      </c>
    </row>
    <row r="190" spans="1:6" ht="15" customHeight="1">
      <c r="A190" s="18"/>
      <c r="B190" s="18"/>
      <c r="C190" s="18">
        <v>4210</v>
      </c>
      <c r="D190" s="9" t="s">
        <v>129</v>
      </c>
      <c r="E190" s="11">
        <v>29850</v>
      </c>
      <c r="F190" s="11">
        <v>30000</v>
      </c>
    </row>
    <row r="191" spans="1:6" ht="15" customHeight="1">
      <c r="A191" s="18"/>
      <c r="B191" s="18"/>
      <c r="C191" s="18">
        <v>4270</v>
      </c>
      <c r="D191" s="9" t="s">
        <v>131</v>
      </c>
      <c r="E191" s="11">
        <v>304</v>
      </c>
      <c r="F191" s="11">
        <v>1000</v>
      </c>
    </row>
    <row r="192" spans="1:6" ht="15" customHeight="1">
      <c r="A192" s="18"/>
      <c r="B192" s="18"/>
      <c r="C192" s="18">
        <v>4300</v>
      </c>
      <c r="D192" s="9" t="s">
        <v>132</v>
      </c>
      <c r="E192" s="11">
        <v>53133</v>
      </c>
      <c r="F192" s="11">
        <v>62485</v>
      </c>
    </row>
    <row r="193" spans="1:6" ht="15" customHeight="1">
      <c r="A193" s="18"/>
      <c r="B193" s="18"/>
      <c r="C193" s="18">
        <v>4430</v>
      </c>
      <c r="D193" s="9" t="s">
        <v>133</v>
      </c>
      <c r="E193" s="11">
        <v>1096</v>
      </c>
      <c r="F193" s="11">
        <v>1300</v>
      </c>
    </row>
    <row r="194" spans="1:6" ht="15" customHeight="1">
      <c r="A194" s="18"/>
      <c r="B194" s="18"/>
      <c r="C194" s="18">
        <v>4440</v>
      </c>
      <c r="D194" s="9" t="s">
        <v>179</v>
      </c>
      <c r="E194" s="11">
        <v>2200</v>
      </c>
      <c r="F194" s="11">
        <v>2200</v>
      </c>
    </row>
    <row r="195" spans="1:6" ht="16.5" customHeight="1">
      <c r="A195" s="18"/>
      <c r="B195" s="18">
        <v>80146</v>
      </c>
      <c r="C195" s="18"/>
      <c r="D195" s="9" t="s">
        <v>180</v>
      </c>
      <c r="E195" s="11">
        <f>E196+E197+E198</f>
        <v>32727</v>
      </c>
      <c r="F195" s="11">
        <f>F196+F197+F198</f>
        <v>16758</v>
      </c>
    </row>
    <row r="196" spans="1:6" ht="15" customHeight="1">
      <c r="A196" s="18"/>
      <c r="B196" s="18"/>
      <c r="C196" s="18">
        <v>4210</v>
      </c>
      <c r="D196" s="9" t="s">
        <v>129</v>
      </c>
      <c r="E196" s="11">
        <v>2000</v>
      </c>
      <c r="F196" s="11">
        <v>3000</v>
      </c>
    </row>
    <row r="197" spans="1:6" ht="15" customHeight="1">
      <c r="A197" s="18"/>
      <c r="B197" s="18"/>
      <c r="C197" s="18">
        <v>4300</v>
      </c>
      <c r="D197" s="9" t="s">
        <v>132</v>
      </c>
      <c r="E197" s="11">
        <v>24727</v>
      </c>
      <c r="F197" s="11">
        <v>10000</v>
      </c>
    </row>
    <row r="198" spans="1:6" ht="15" customHeight="1">
      <c r="A198" s="18"/>
      <c r="B198" s="18"/>
      <c r="C198" s="18">
        <v>4410</v>
      </c>
      <c r="D198" s="9" t="s">
        <v>154</v>
      </c>
      <c r="E198" s="11">
        <v>6000</v>
      </c>
      <c r="F198" s="11">
        <v>3758</v>
      </c>
    </row>
    <row r="199" spans="1:6" ht="15" customHeight="1">
      <c r="A199" s="18"/>
      <c r="B199" s="18">
        <v>80195</v>
      </c>
      <c r="C199" s="18"/>
      <c r="D199" s="9" t="s">
        <v>5</v>
      </c>
      <c r="E199" s="11">
        <f>E200+E201+E202</f>
        <v>31444</v>
      </c>
      <c r="F199" s="11">
        <f>F202</f>
        <v>33004</v>
      </c>
    </row>
    <row r="200" spans="1:6" ht="15" customHeight="1">
      <c r="A200" s="18"/>
      <c r="B200" s="18"/>
      <c r="C200" s="18">
        <v>4210</v>
      </c>
      <c r="D200" s="9" t="s">
        <v>129</v>
      </c>
      <c r="E200" s="11">
        <v>2000</v>
      </c>
      <c r="F200" s="11"/>
    </row>
    <row r="201" spans="1:6" ht="15" customHeight="1">
      <c r="A201" s="18"/>
      <c r="B201" s="18"/>
      <c r="C201" s="18">
        <v>4300</v>
      </c>
      <c r="D201" s="9" t="s">
        <v>132</v>
      </c>
      <c r="E201" s="11">
        <v>2300</v>
      </c>
      <c r="F201" s="11"/>
    </row>
    <row r="202" spans="1:6" ht="15" customHeight="1">
      <c r="A202" s="18"/>
      <c r="B202" s="18"/>
      <c r="C202" s="18">
        <v>4440</v>
      </c>
      <c r="D202" s="9" t="s">
        <v>149</v>
      </c>
      <c r="E202" s="11">
        <v>27144</v>
      </c>
      <c r="F202" s="11">
        <v>33004</v>
      </c>
    </row>
    <row r="203" spans="1:6" s="57" customFormat="1" ht="21" customHeight="1">
      <c r="A203" s="15">
        <v>851</v>
      </c>
      <c r="B203" s="15"/>
      <c r="C203" s="15"/>
      <c r="D203" s="7" t="s">
        <v>181</v>
      </c>
      <c r="E203" s="8">
        <f>E207</f>
        <v>71190</v>
      </c>
      <c r="F203" s="8">
        <f>F204+F207</f>
        <v>50000</v>
      </c>
    </row>
    <row r="204" spans="1:6" s="61" customFormat="1" ht="18" customHeight="1">
      <c r="A204" s="58"/>
      <c r="B204" s="58">
        <v>85153</v>
      </c>
      <c r="C204" s="58"/>
      <c r="D204" s="59" t="s">
        <v>182</v>
      </c>
      <c r="E204" s="60"/>
      <c r="F204" s="60">
        <f>F205+F206</f>
        <v>5000</v>
      </c>
    </row>
    <row r="205" spans="1:6" s="61" customFormat="1" ht="15" customHeight="1">
      <c r="A205" s="58"/>
      <c r="B205" s="58"/>
      <c r="C205" s="58">
        <v>4210</v>
      </c>
      <c r="D205" s="59" t="s">
        <v>129</v>
      </c>
      <c r="E205" s="60"/>
      <c r="F205" s="60">
        <v>1500</v>
      </c>
    </row>
    <row r="206" spans="1:6" s="61" customFormat="1" ht="15.75" customHeight="1">
      <c r="A206" s="58"/>
      <c r="B206" s="58"/>
      <c r="C206" s="58">
        <v>4300</v>
      </c>
      <c r="D206" s="59" t="s">
        <v>132</v>
      </c>
      <c r="E206" s="60"/>
      <c r="F206" s="60">
        <v>3500</v>
      </c>
    </row>
    <row r="207" spans="1:6" ht="17.25" customHeight="1">
      <c r="A207" s="18"/>
      <c r="B207" s="18">
        <v>85154</v>
      </c>
      <c r="C207" s="18"/>
      <c r="D207" s="9" t="s">
        <v>183</v>
      </c>
      <c r="E207" s="11">
        <f>E208+E209+E210+E211+E212</f>
        <v>71190</v>
      </c>
      <c r="F207" s="11">
        <f>F208+F209+F210+F211+F212</f>
        <v>45000</v>
      </c>
    </row>
    <row r="208" spans="1:6" ht="15" customHeight="1">
      <c r="A208" s="18"/>
      <c r="B208" s="18"/>
      <c r="C208" s="18">
        <v>3110</v>
      </c>
      <c r="D208" s="9" t="s">
        <v>184</v>
      </c>
      <c r="E208" s="11">
        <v>22300</v>
      </c>
      <c r="F208" s="11">
        <v>23000</v>
      </c>
    </row>
    <row r="209" spans="1:6" ht="15" customHeight="1">
      <c r="A209" s="18"/>
      <c r="B209" s="18"/>
      <c r="C209" s="18">
        <v>4170</v>
      </c>
      <c r="D209" s="9" t="s">
        <v>140</v>
      </c>
      <c r="E209" s="11">
        <v>6800</v>
      </c>
      <c r="F209" s="11">
        <v>5800</v>
      </c>
    </row>
    <row r="210" spans="1:6" ht="15" customHeight="1">
      <c r="A210" s="18"/>
      <c r="B210" s="18"/>
      <c r="C210" s="18">
        <v>4210</v>
      </c>
      <c r="D210" s="9" t="s">
        <v>129</v>
      </c>
      <c r="E210" s="11">
        <v>16000</v>
      </c>
      <c r="F210" s="11">
        <v>7000</v>
      </c>
    </row>
    <row r="211" spans="1:6" ht="15" customHeight="1">
      <c r="A211" s="18"/>
      <c r="B211" s="18"/>
      <c r="C211" s="18">
        <v>4300</v>
      </c>
      <c r="D211" s="9" t="s">
        <v>132</v>
      </c>
      <c r="E211" s="11">
        <v>26000</v>
      </c>
      <c r="F211" s="11">
        <v>9100</v>
      </c>
    </row>
    <row r="212" spans="1:6" ht="15" customHeight="1">
      <c r="A212" s="18"/>
      <c r="B212" s="18"/>
      <c r="C212" s="18">
        <v>4410</v>
      </c>
      <c r="D212" s="9" t="s">
        <v>154</v>
      </c>
      <c r="E212" s="11">
        <v>90</v>
      </c>
      <c r="F212" s="11">
        <v>100</v>
      </c>
    </row>
    <row r="213" spans="1:6" s="57" customFormat="1" ht="19.5" customHeight="1">
      <c r="A213" s="15">
        <v>852</v>
      </c>
      <c r="B213" s="15"/>
      <c r="C213" s="15"/>
      <c r="D213" s="7" t="s">
        <v>88</v>
      </c>
      <c r="E213" s="8">
        <f>E214+E216+E227+E229+E231+E246+E254</f>
        <v>3001770</v>
      </c>
      <c r="F213" s="8">
        <f>F214+F216+F227+F229+F231+F246+F254</f>
        <v>3755854</v>
      </c>
    </row>
    <row r="214" spans="1:6" ht="19.5" customHeight="1">
      <c r="A214" s="18"/>
      <c r="B214" s="18">
        <v>85202</v>
      </c>
      <c r="C214" s="18"/>
      <c r="D214" s="9" t="s">
        <v>89</v>
      </c>
      <c r="E214" s="11">
        <f>E215</f>
        <v>32000</v>
      </c>
      <c r="F214" s="11">
        <f>F215</f>
        <v>50000</v>
      </c>
    </row>
    <row r="215" spans="1:6" ht="30" customHeight="1">
      <c r="A215" s="18"/>
      <c r="B215" s="18"/>
      <c r="C215" s="2">
        <v>4330</v>
      </c>
      <c r="D215" s="12" t="s">
        <v>185</v>
      </c>
      <c r="E215" s="11">
        <v>32000</v>
      </c>
      <c r="F215" s="11">
        <v>50000</v>
      </c>
    </row>
    <row r="216" spans="1:6" ht="27.75" customHeight="1">
      <c r="A216" s="18"/>
      <c r="B216" s="2">
        <v>85212</v>
      </c>
      <c r="C216" s="18"/>
      <c r="D216" s="12" t="s">
        <v>90</v>
      </c>
      <c r="E216" s="11">
        <f>E217+E218+E219+E220+E221+E222+E223+E224+E225+E226</f>
        <v>1960000</v>
      </c>
      <c r="F216" s="11">
        <f>F217+F218+F219+F220+F221+F222+F223+F224+F225+F226</f>
        <v>2707000</v>
      </c>
    </row>
    <row r="217" spans="1:6" ht="16.5" customHeight="1">
      <c r="A217" s="18"/>
      <c r="B217" s="18"/>
      <c r="C217" s="18">
        <v>3110</v>
      </c>
      <c r="D217" s="12" t="s">
        <v>184</v>
      </c>
      <c r="E217" s="11">
        <v>1857200</v>
      </c>
      <c r="F217" s="11">
        <v>2554282</v>
      </c>
    </row>
    <row r="218" spans="1:6" ht="16.5" customHeight="1">
      <c r="A218" s="18"/>
      <c r="B218" s="18"/>
      <c r="C218" s="18">
        <v>4010</v>
      </c>
      <c r="D218" s="9" t="s">
        <v>145</v>
      </c>
      <c r="E218" s="11">
        <v>32347</v>
      </c>
      <c r="F218" s="11">
        <v>51456</v>
      </c>
    </row>
    <row r="219" spans="1:6" ht="16.5" customHeight="1">
      <c r="A219" s="18"/>
      <c r="B219" s="18"/>
      <c r="C219" s="18">
        <v>4040</v>
      </c>
      <c r="D219" s="9" t="s">
        <v>146</v>
      </c>
      <c r="E219" s="11">
        <v>950</v>
      </c>
      <c r="F219" s="11">
        <v>2376</v>
      </c>
    </row>
    <row r="220" spans="1:6" ht="16.5" customHeight="1">
      <c r="A220" s="18"/>
      <c r="B220" s="18"/>
      <c r="C220" s="18">
        <v>4110</v>
      </c>
      <c r="D220" s="9" t="s">
        <v>147</v>
      </c>
      <c r="E220" s="11">
        <v>50023</v>
      </c>
      <c r="F220" s="11">
        <v>81300</v>
      </c>
    </row>
    <row r="221" spans="1:6" ht="16.5" customHeight="1">
      <c r="A221" s="18"/>
      <c r="B221" s="18"/>
      <c r="C221" s="18">
        <v>4120</v>
      </c>
      <c r="D221" s="9" t="s">
        <v>148</v>
      </c>
      <c r="E221" s="11">
        <v>814</v>
      </c>
      <c r="F221" s="11">
        <v>1319</v>
      </c>
    </row>
    <row r="222" spans="1:6" ht="16.5" customHeight="1">
      <c r="A222" s="18"/>
      <c r="B222" s="18"/>
      <c r="C222" s="18">
        <v>4170</v>
      </c>
      <c r="D222" s="9" t="s">
        <v>140</v>
      </c>
      <c r="E222" s="11">
        <v>2790</v>
      </c>
      <c r="F222" s="11">
        <v>2320</v>
      </c>
    </row>
    <row r="223" spans="1:6" ht="16.5" customHeight="1">
      <c r="A223" s="18"/>
      <c r="B223" s="18"/>
      <c r="C223" s="18">
        <v>4210</v>
      </c>
      <c r="D223" s="9" t="s">
        <v>129</v>
      </c>
      <c r="E223" s="11">
        <v>8250</v>
      </c>
      <c r="F223" s="11">
        <v>5925</v>
      </c>
    </row>
    <row r="224" spans="1:6" ht="16.5" customHeight="1">
      <c r="A224" s="18"/>
      <c r="B224" s="18"/>
      <c r="C224" s="18">
        <v>4300</v>
      </c>
      <c r="D224" s="9" t="s">
        <v>132</v>
      </c>
      <c r="E224" s="11">
        <v>6692</v>
      </c>
      <c r="F224" s="11">
        <v>6000</v>
      </c>
    </row>
    <row r="225" spans="1:6" ht="16.5" customHeight="1">
      <c r="A225" s="18"/>
      <c r="B225" s="18"/>
      <c r="C225" s="18">
        <v>4410</v>
      </c>
      <c r="D225" s="9" t="s">
        <v>154</v>
      </c>
      <c r="E225" s="11">
        <v>200</v>
      </c>
      <c r="F225" s="11">
        <v>556</v>
      </c>
    </row>
    <row r="226" spans="1:6" ht="16.5" customHeight="1">
      <c r="A226" s="18"/>
      <c r="B226" s="18"/>
      <c r="C226" s="18">
        <v>4440</v>
      </c>
      <c r="D226" s="9" t="s">
        <v>149</v>
      </c>
      <c r="E226" s="11">
        <v>734</v>
      </c>
      <c r="F226" s="11">
        <v>1466</v>
      </c>
    </row>
    <row r="227" spans="1:6" s="69" customFormat="1" ht="41.25" customHeight="1">
      <c r="A227" s="18"/>
      <c r="B227" s="2">
        <v>85213</v>
      </c>
      <c r="C227" s="18"/>
      <c r="D227" s="12" t="s">
        <v>186</v>
      </c>
      <c r="E227" s="21">
        <f>E228</f>
        <v>16000</v>
      </c>
      <c r="F227" s="21">
        <f>F228</f>
        <v>16000</v>
      </c>
    </row>
    <row r="228" spans="1:6" s="69" customFormat="1" ht="18" customHeight="1">
      <c r="A228" s="18"/>
      <c r="B228" s="18"/>
      <c r="C228" s="18">
        <v>4130</v>
      </c>
      <c r="D228" s="9" t="s">
        <v>187</v>
      </c>
      <c r="E228" s="11">
        <v>16000</v>
      </c>
      <c r="F228" s="11">
        <v>16000</v>
      </c>
    </row>
    <row r="229" spans="1:6" s="69" customFormat="1" ht="27" customHeight="1">
      <c r="A229" s="18"/>
      <c r="B229" s="18">
        <v>85214</v>
      </c>
      <c r="C229" s="18"/>
      <c r="D229" s="12" t="s">
        <v>109</v>
      </c>
      <c r="E229" s="11">
        <f>E230</f>
        <v>374000</v>
      </c>
      <c r="F229" s="11">
        <f>F230</f>
        <v>380000</v>
      </c>
    </row>
    <row r="230" spans="1:6" ht="19.5" customHeight="1">
      <c r="A230" s="18"/>
      <c r="B230" s="18"/>
      <c r="C230" s="18">
        <v>3110</v>
      </c>
      <c r="D230" s="9" t="s">
        <v>184</v>
      </c>
      <c r="E230" s="11">
        <v>374000</v>
      </c>
      <c r="F230" s="11">
        <v>380000</v>
      </c>
    </row>
    <row r="231" spans="1:6" ht="17.25" customHeight="1">
      <c r="A231" s="18"/>
      <c r="B231" s="18">
        <v>85219</v>
      </c>
      <c r="C231" s="18"/>
      <c r="D231" s="9" t="s">
        <v>44</v>
      </c>
      <c r="E231" s="11">
        <f>E232+E233+E234+E235+E236+E237+E238+E239+E240+E241+E242+E243+E244+E245</f>
        <v>369595</v>
      </c>
      <c r="F231" s="11">
        <f>F232+F233+F234+F235+F236+F237+F238+F239+F240+F241+F242+F243+F244+F245</f>
        <v>372627</v>
      </c>
    </row>
    <row r="232" spans="1:6" ht="16.5" customHeight="1">
      <c r="A232" s="18"/>
      <c r="B232" s="18"/>
      <c r="C232" s="18">
        <v>4010</v>
      </c>
      <c r="D232" s="9" t="s">
        <v>145</v>
      </c>
      <c r="E232" s="11">
        <v>231634</v>
      </c>
      <c r="F232" s="11">
        <v>238996</v>
      </c>
    </row>
    <row r="233" spans="1:6" ht="15" customHeight="1">
      <c r="A233" s="18"/>
      <c r="B233" s="18"/>
      <c r="C233" s="18">
        <v>4040</v>
      </c>
      <c r="D233" s="9" t="s">
        <v>146</v>
      </c>
      <c r="E233" s="11">
        <v>14591</v>
      </c>
      <c r="F233" s="11">
        <v>19244</v>
      </c>
    </row>
    <row r="234" spans="1:6" ht="15" customHeight="1">
      <c r="A234" s="18"/>
      <c r="B234" s="18"/>
      <c r="C234" s="18">
        <v>4110</v>
      </c>
      <c r="D234" s="9" t="s">
        <v>147</v>
      </c>
      <c r="E234" s="11">
        <v>42230</v>
      </c>
      <c r="F234" s="11">
        <v>46974</v>
      </c>
    </row>
    <row r="235" spans="1:6" ht="15" customHeight="1">
      <c r="A235" s="18"/>
      <c r="B235" s="18"/>
      <c r="C235" s="18">
        <v>4120</v>
      </c>
      <c r="D235" s="9" t="s">
        <v>148</v>
      </c>
      <c r="E235" s="11">
        <v>5690</v>
      </c>
      <c r="F235" s="11">
        <v>6327</v>
      </c>
    </row>
    <row r="236" spans="1:6" ht="15" customHeight="1">
      <c r="A236" s="18"/>
      <c r="B236" s="18"/>
      <c r="C236" s="18">
        <v>4170</v>
      </c>
      <c r="D236" s="9" t="s">
        <v>140</v>
      </c>
      <c r="E236" s="11">
        <v>1920</v>
      </c>
      <c r="F236" s="11">
        <v>1920</v>
      </c>
    </row>
    <row r="237" spans="1:6" ht="15" customHeight="1">
      <c r="A237" s="18"/>
      <c r="B237" s="18"/>
      <c r="C237" s="18">
        <v>4210</v>
      </c>
      <c r="D237" s="9" t="s">
        <v>129</v>
      </c>
      <c r="E237" s="11">
        <v>14800</v>
      </c>
      <c r="F237" s="11">
        <v>16000</v>
      </c>
    </row>
    <row r="238" spans="1:6" ht="15" customHeight="1">
      <c r="A238" s="18"/>
      <c r="B238" s="18"/>
      <c r="C238" s="18">
        <v>4260</v>
      </c>
      <c r="D238" s="9" t="s">
        <v>130</v>
      </c>
      <c r="E238" s="11">
        <v>2850</v>
      </c>
      <c r="F238" s="11">
        <v>3000</v>
      </c>
    </row>
    <row r="239" spans="1:6" ht="15" customHeight="1">
      <c r="A239" s="18"/>
      <c r="B239" s="18"/>
      <c r="C239" s="18">
        <v>4270</v>
      </c>
      <c r="D239" s="9" t="s">
        <v>131</v>
      </c>
      <c r="E239" s="11">
        <v>2000</v>
      </c>
      <c r="F239" s="11">
        <v>5000</v>
      </c>
    </row>
    <row r="240" spans="1:6" ht="15" customHeight="1">
      <c r="A240" s="18"/>
      <c r="B240" s="18"/>
      <c r="C240" s="18">
        <v>4300</v>
      </c>
      <c r="D240" s="9" t="s">
        <v>132</v>
      </c>
      <c r="E240" s="11">
        <v>14000</v>
      </c>
      <c r="F240" s="11">
        <v>16000</v>
      </c>
    </row>
    <row r="241" spans="1:6" ht="15" customHeight="1">
      <c r="A241" s="18"/>
      <c r="B241" s="18"/>
      <c r="C241" s="18">
        <v>4350</v>
      </c>
      <c r="D241" s="9" t="s">
        <v>153</v>
      </c>
      <c r="E241" s="11">
        <v>200</v>
      </c>
      <c r="F241" s="11">
        <v>600</v>
      </c>
    </row>
    <row r="242" spans="1:6" ht="15" customHeight="1">
      <c r="A242" s="18"/>
      <c r="B242" s="18"/>
      <c r="C242" s="18">
        <v>4410</v>
      </c>
      <c r="D242" s="9" t="s">
        <v>154</v>
      </c>
      <c r="E242" s="11">
        <v>1028</v>
      </c>
      <c r="F242" s="11">
        <v>1500</v>
      </c>
    </row>
    <row r="243" spans="1:6" ht="15" customHeight="1">
      <c r="A243" s="18"/>
      <c r="B243" s="18"/>
      <c r="C243" s="18">
        <v>4430</v>
      </c>
      <c r="D243" s="9" t="s">
        <v>133</v>
      </c>
      <c r="E243" s="11">
        <v>519</v>
      </c>
      <c r="F243" s="11">
        <v>1200</v>
      </c>
    </row>
    <row r="244" spans="1:6" ht="15" customHeight="1">
      <c r="A244" s="18"/>
      <c r="B244" s="18"/>
      <c r="C244" s="18">
        <v>4440</v>
      </c>
      <c r="D244" s="12" t="s">
        <v>149</v>
      </c>
      <c r="E244" s="11">
        <v>4399</v>
      </c>
      <c r="F244" s="11">
        <v>5866</v>
      </c>
    </row>
    <row r="245" spans="1:6" ht="22.5" customHeight="1">
      <c r="A245" s="18"/>
      <c r="B245" s="18"/>
      <c r="C245" s="18">
        <v>6060</v>
      </c>
      <c r="D245" s="12" t="s">
        <v>141</v>
      </c>
      <c r="E245" s="11">
        <v>33734</v>
      </c>
      <c r="F245" s="11">
        <v>10000</v>
      </c>
    </row>
    <row r="246" spans="1:6" ht="20.25" customHeight="1">
      <c r="A246" s="18"/>
      <c r="B246" s="18">
        <v>85228</v>
      </c>
      <c r="C246" s="18"/>
      <c r="D246" s="67" t="s">
        <v>40</v>
      </c>
      <c r="E246" s="11">
        <f>E247+E248+E249+E250+E251+E252+E253</f>
        <v>124375</v>
      </c>
      <c r="F246" s="11">
        <f>F247+F248+F249+F250+F251+F252+F253</f>
        <v>146227</v>
      </c>
    </row>
    <row r="247" spans="1:6" ht="15" customHeight="1">
      <c r="A247" s="18"/>
      <c r="B247" s="18"/>
      <c r="C247" s="18">
        <v>4010</v>
      </c>
      <c r="D247" s="9" t="s">
        <v>145</v>
      </c>
      <c r="E247" s="11">
        <v>73400</v>
      </c>
      <c r="F247" s="11">
        <v>76883</v>
      </c>
    </row>
    <row r="248" spans="1:6" ht="15" customHeight="1">
      <c r="A248" s="18"/>
      <c r="B248" s="18"/>
      <c r="C248" s="18">
        <v>4040</v>
      </c>
      <c r="D248" s="9" t="s">
        <v>146</v>
      </c>
      <c r="E248" s="11">
        <v>5465</v>
      </c>
      <c r="F248" s="11">
        <v>5891</v>
      </c>
    </row>
    <row r="249" spans="1:6" ht="15" customHeight="1">
      <c r="A249" s="18"/>
      <c r="B249" s="18"/>
      <c r="C249" s="18">
        <v>4110</v>
      </c>
      <c r="D249" s="9" t="s">
        <v>147</v>
      </c>
      <c r="E249" s="11">
        <v>14385</v>
      </c>
      <c r="F249" s="11">
        <v>21423</v>
      </c>
    </row>
    <row r="250" spans="1:6" ht="15" customHeight="1">
      <c r="A250" s="18"/>
      <c r="B250" s="18"/>
      <c r="C250" s="18">
        <v>4120</v>
      </c>
      <c r="D250" s="9" t="s">
        <v>148</v>
      </c>
      <c r="E250" s="11">
        <v>1938</v>
      </c>
      <c r="F250" s="11">
        <v>2030</v>
      </c>
    </row>
    <row r="251" spans="1:6" ht="15" customHeight="1">
      <c r="A251" s="18"/>
      <c r="B251" s="18"/>
      <c r="C251" s="18">
        <v>4170</v>
      </c>
      <c r="D251" s="9" t="s">
        <v>140</v>
      </c>
      <c r="E251" s="11">
        <v>25600</v>
      </c>
      <c r="F251" s="11">
        <v>35000</v>
      </c>
    </row>
    <row r="252" spans="1:6" ht="15" customHeight="1">
      <c r="A252" s="18"/>
      <c r="B252" s="18"/>
      <c r="C252" s="18">
        <v>4210</v>
      </c>
      <c r="D252" s="9" t="s">
        <v>129</v>
      </c>
      <c r="E252" s="11">
        <v>1500</v>
      </c>
      <c r="F252" s="11">
        <v>2800</v>
      </c>
    </row>
    <row r="253" spans="1:6" ht="15" customHeight="1">
      <c r="A253" s="18"/>
      <c r="B253" s="18"/>
      <c r="C253" s="18">
        <v>4440</v>
      </c>
      <c r="D253" s="12" t="s">
        <v>149</v>
      </c>
      <c r="E253" s="11">
        <v>2087</v>
      </c>
      <c r="F253" s="11">
        <v>2200</v>
      </c>
    </row>
    <row r="254" spans="1:6" ht="19.5" customHeight="1">
      <c r="A254" s="18"/>
      <c r="B254" s="18">
        <v>85295</v>
      </c>
      <c r="C254" s="18"/>
      <c r="D254" s="9" t="s">
        <v>5</v>
      </c>
      <c r="E254" s="11">
        <f>E255</f>
        <v>125800</v>
      </c>
      <c r="F254" s="11">
        <f>F255</f>
        <v>84000</v>
      </c>
    </row>
    <row r="255" spans="1:6" ht="15" customHeight="1">
      <c r="A255" s="18"/>
      <c r="B255" s="18"/>
      <c r="C255" s="18">
        <v>3110</v>
      </c>
      <c r="D255" s="9" t="s">
        <v>184</v>
      </c>
      <c r="E255" s="11">
        <v>125800</v>
      </c>
      <c r="F255" s="11">
        <v>84000</v>
      </c>
    </row>
    <row r="256" spans="1:6" s="70" customFormat="1" ht="21.75" customHeight="1">
      <c r="A256" s="45">
        <v>854</v>
      </c>
      <c r="B256" s="45"/>
      <c r="C256" s="45"/>
      <c r="D256" s="44" t="s">
        <v>105</v>
      </c>
      <c r="E256" s="48">
        <f>E257+E266+E269+E272</f>
        <v>146021</v>
      </c>
      <c r="F256" s="48">
        <f>F257+F266+F269+F272</f>
        <v>174473</v>
      </c>
    </row>
    <row r="257" spans="1:6" ht="18.75" customHeight="1">
      <c r="A257" s="18"/>
      <c r="B257" s="18">
        <v>85401</v>
      </c>
      <c r="C257" s="18"/>
      <c r="D257" s="9" t="s">
        <v>188</v>
      </c>
      <c r="E257" s="11">
        <f>E258+E259+E260+E261+E262+E263+E264+E265</f>
        <v>122750</v>
      </c>
      <c r="F257" s="11">
        <f>F258+F259+F260+F261+F262+F263+F264+F265</f>
        <v>152181</v>
      </c>
    </row>
    <row r="258" spans="1:6" ht="15.75" customHeight="1">
      <c r="A258" s="18"/>
      <c r="B258" s="18"/>
      <c r="C258" s="18">
        <v>3020</v>
      </c>
      <c r="D258" s="12" t="s">
        <v>160</v>
      </c>
      <c r="E258" s="11">
        <v>9396</v>
      </c>
      <c r="F258" s="11">
        <v>13148</v>
      </c>
    </row>
    <row r="259" spans="1:6" ht="15.75" customHeight="1">
      <c r="A259" s="18"/>
      <c r="B259" s="18"/>
      <c r="C259" s="18">
        <v>4010</v>
      </c>
      <c r="D259" s="9" t="s">
        <v>145</v>
      </c>
      <c r="E259" s="11">
        <v>72159</v>
      </c>
      <c r="F259" s="11">
        <v>91526</v>
      </c>
    </row>
    <row r="260" spans="1:6" ht="15.75" customHeight="1">
      <c r="A260" s="18"/>
      <c r="B260" s="18"/>
      <c r="C260" s="18">
        <v>4040</v>
      </c>
      <c r="D260" s="9" t="s">
        <v>146</v>
      </c>
      <c r="E260" s="11">
        <v>9188</v>
      </c>
      <c r="F260" s="11">
        <v>6322</v>
      </c>
    </row>
    <row r="261" spans="1:6" ht="15.75" customHeight="1">
      <c r="A261" s="18"/>
      <c r="B261" s="18"/>
      <c r="C261" s="18">
        <v>4110</v>
      </c>
      <c r="D261" s="9" t="s">
        <v>147</v>
      </c>
      <c r="E261" s="11">
        <v>16173</v>
      </c>
      <c r="F261" s="11">
        <v>19760</v>
      </c>
    </row>
    <row r="262" spans="1:6" ht="15.75" customHeight="1">
      <c r="A262" s="18"/>
      <c r="B262" s="18"/>
      <c r="C262" s="18">
        <v>4120</v>
      </c>
      <c r="D262" s="9" t="s">
        <v>148</v>
      </c>
      <c r="E262" s="11">
        <v>2221</v>
      </c>
      <c r="F262" s="11">
        <v>2720</v>
      </c>
    </row>
    <row r="263" spans="1:6" ht="15.75" customHeight="1">
      <c r="A263" s="18"/>
      <c r="B263" s="18"/>
      <c r="C263" s="18">
        <v>4210</v>
      </c>
      <c r="D263" s="9" t="s">
        <v>129</v>
      </c>
      <c r="E263" s="11">
        <v>5000</v>
      </c>
      <c r="F263" s="11">
        <v>5000</v>
      </c>
    </row>
    <row r="264" spans="1:6" ht="15.75" customHeight="1">
      <c r="A264" s="18"/>
      <c r="B264" s="18"/>
      <c r="C264" s="18">
        <v>4240</v>
      </c>
      <c r="D264" s="9" t="s">
        <v>171</v>
      </c>
      <c r="E264" s="11">
        <v>2000</v>
      </c>
      <c r="F264" s="11">
        <v>3000</v>
      </c>
    </row>
    <row r="265" spans="1:6" ht="15.75" customHeight="1">
      <c r="A265" s="18"/>
      <c r="B265" s="18"/>
      <c r="C265" s="18">
        <v>4440</v>
      </c>
      <c r="D265" s="9" t="s">
        <v>179</v>
      </c>
      <c r="E265" s="11">
        <v>6613</v>
      </c>
      <c r="F265" s="11">
        <v>10705</v>
      </c>
    </row>
    <row r="266" spans="1:6" ht="18.75" customHeight="1">
      <c r="A266" s="18"/>
      <c r="B266" s="18">
        <v>85415</v>
      </c>
      <c r="C266" s="18"/>
      <c r="D266" s="9" t="s">
        <v>106</v>
      </c>
      <c r="E266" s="11">
        <f>E267+E268</f>
        <v>20657</v>
      </c>
      <c r="F266" s="11">
        <f>F267+F268</f>
        <v>20000</v>
      </c>
    </row>
    <row r="267" spans="1:6" ht="15.75" customHeight="1">
      <c r="A267" s="18"/>
      <c r="B267" s="18"/>
      <c r="C267" s="18">
        <v>3240</v>
      </c>
      <c r="D267" s="9" t="s">
        <v>189</v>
      </c>
      <c r="E267" s="11">
        <v>19624</v>
      </c>
      <c r="F267" s="11">
        <v>19000</v>
      </c>
    </row>
    <row r="268" spans="1:6" ht="15.75" customHeight="1">
      <c r="A268" s="18"/>
      <c r="B268" s="18"/>
      <c r="C268" s="18">
        <v>3260</v>
      </c>
      <c r="D268" s="9" t="s">
        <v>190</v>
      </c>
      <c r="E268" s="11">
        <v>1033</v>
      </c>
      <c r="F268" s="11">
        <v>1000</v>
      </c>
    </row>
    <row r="269" spans="1:6" ht="18.75" customHeight="1">
      <c r="A269" s="18"/>
      <c r="B269" s="18">
        <v>85446</v>
      </c>
      <c r="C269" s="18"/>
      <c r="D269" s="9" t="s">
        <v>180</v>
      </c>
      <c r="E269" s="11">
        <f>E270+E271</f>
        <v>1222</v>
      </c>
      <c r="F269" s="11">
        <f>F270+F271</f>
        <v>825</v>
      </c>
    </row>
    <row r="270" spans="1:6" ht="15.75" customHeight="1">
      <c r="A270" s="18"/>
      <c r="B270" s="18"/>
      <c r="C270" s="18">
        <v>4300</v>
      </c>
      <c r="D270" s="9" t="s">
        <v>132</v>
      </c>
      <c r="E270" s="11">
        <v>722</v>
      </c>
      <c r="F270" s="11">
        <v>325</v>
      </c>
    </row>
    <row r="271" spans="1:6" ht="15.75" customHeight="1">
      <c r="A271" s="18"/>
      <c r="B271" s="18"/>
      <c r="C271" s="18">
        <v>4410</v>
      </c>
      <c r="D271" s="9" t="s">
        <v>154</v>
      </c>
      <c r="E271" s="11">
        <v>500</v>
      </c>
      <c r="F271" s="11">
        <v>500</v>
      </c>
    </row>
    <row r="272" spans="1:6" ht="18.75" customHeight="1">
      <c r="A272" s="18"/>
      <c r="B272" s="18">
        <v>85495</v>
      </c>
      <c r="C272" s="18"/>
      <c r="D272" s="9" t="s">
        <v>5</v>
      </c>
      <c r="E272" s="11">
        <f>E273</f>
        <v>1392</v>
      </c>
      <c r="F272" s="11">
        <f>F273</f>
        <v>1467</v>
      </c>
    </row>
    <row r="273" spans="1:6" ht="15.75" customHeight="1">
      <c r="A273" s="18"/>
      <c r="B273" s="18"/>
      <c r="C273" s="18">
        <v>4440</v>
      </c>
      <c r="D273" s="9" t="s">
        <v>149</v>
      </c>
      <c r="E273" s="11">
        <v>1392</v>
      </c>
      <c r="F273" s="11">
        <v>1467</v>
      </c>
    </row>
    <row r="274" spans="1:6" s="57" customFormat="1" ht="21" customHeight="1">
      <c r="A274" s="15">
        <v>900</v>
      </c>
      <c r="B274" s="15"/>
      <c r="C274" s="15"/>
      <c r="D274" s="7" t="s">
        <v>42</v>
      </c>
      <c r="E274" s="8">
        <f>E275+E278+E283</f>
        <v>3679836</v>
      </c>
      <c r="F274" s="8">
        <f>F275+F278+F283</f>
        <v>2250156</v>
      </c>
    </row>
    <row r="275" spans="1:6" ht="19.5" customHeight="1">
      <c r="A275" s="18"/>
      <c r="B275" s="18">
        <v>90001</v>
      </c>
      <c r="C275" s="18"/>
      <c r="D275" s="9" t="s">
        <v>70</v>
      </c>
      <c r="E275" s="11">
        <f>E276+E277</f>
        <v>3218020</v>
      </c>
      <c r="F275" s="11">
        <f>F276</f>
        <v>1800000</v>
      </c>
    </row>
    <row r="276" spans="1:6" ht="15" customHeight="1">
      <c r="A276" s="18"/>
      <c r="B276" s="18"/>
      <c r="C276" s="18">
        <v>6050</v>
      </c>
      <c r="D276" s="9" t="s">
        <v>125</v>
      </c>
      <c r="E276" s="11">
        <v>3208020</v>
      </c>
      <c r="F276" s="11">
        <v>1800000</v>
      </c>
    </row>
    <row r="277" spans="1:6" ht="27" customHeight="1">
      <c r="A277" s="18"/>
      <c r="B277" s="18"/>
      <c r="C277" s="18">
        <v>6010</v>
      </c>
      <c r="D277" s="12" t="s">
        <v>191</v>
      </c>
      <c r="E277" s="11">
        <v>10000</v>
      </c>
      <c r="F277" s="11">
        <v>0</v>
      </c>
    </row>
    <row r="278" spans="1:6" ht="19.5" customHeight="1">
      <c r="A278" s="18"/>
      <c r="B278" s="18">
        <v>90003</v>
      </c>
      <c r="C278" s="18"/>
      <c r="D278" s="9" t="s">
        <v>192</v>
      </c>
      <c r="E278" s="11">
        <f>E279+E280+E281+E282</f>
        <v>61250</v>
      </c>
      <c r="F278" s="11">
        <f>F279+F280+F281+F282</f>
        <v>59656</v>
      </c>
    </row>
    <row r="279" spans="1:6" ht="16.5" customHeight="1">
      <c r="A279" s="18"/>
      <c r="B279" s="18"/>
      <c r="C279" s="18">
        <v>4170</v>
      </c>
      <c r="D279" s="9" t="s">
        <v>140</v>
      </c>
      <c r="E279" s="11">
        <v>16800</v>
      </c>
      <c r="F279" s="11">
        <v>16800</v>
      </c>
    </row>
    <row r="280" spans="1:6" ht="15" customHeight="1">
      <c r="A280" s="18"/>
      <c r="B280" s="18"/>
      <c r="C280" s="18">
        <v>4210</v>
      </c>
      <c r="D280" s="9" t="s">
        <v>129</v>
      </c>
      <c r="E280" s="11">
        <v>11500</v>
      </c>
      <c r="F280" s="11">
        <v>11856</v>
      </c>
    </row>
    <row r="281" spans="1:6" ht="15" customHeight="1">
      <c r="A281" s="18"/>
      <c r="B281" s="18"/>
      <c r="C281" s="18">
        <v>4270</v>
      </c>
      <c r="D281" s="9" t="s">
        <v>131</v>
      </c>
      <c r="E281" s="11">
        <v>950</v>
      </c>
      <c r="F281" s="11">
        <v>1000</v>
      </c>
    </row>
    <row r="282" spans="1:6" ht="15" customHeight="1">
      <c r="A282" s="18"/>
      <c r="B282" s="18"/>
      <c r="C282" s="18">
        <v>4300</v>
      </c>
      <c r="D282" s="9" t="s">
        <v>132</v>
      </c>
      <c r="E282" s="11">
        <v>32000</v>
      </c>
      <c r="F282" s="11">
        <v>30000</v>
      </c>
    </row>
    <row r="283" spans="1:6" ht="18" customHeight="1">
      <c r="A283" s="18"/>
      <c r="B283" s="18">
        <v>90015</v>
      </c>
      <c r="C283" s="18"/>
      <c r="D283" s="9" t="s">
        <v>193</v>
      </c>
      <c r="E283" s="11">
        <f>E284+E285+E286+E287</f>
        <v>400566</v>
      </c>
      <c r="F283" s="11">
        <f>F284+F285+F286+F287</f>
        <v>390500</v>
      </c>
    </row>
    <row r="284" spans="1:6" ht="15" customHeight="1">
      <c r="A284" s="18"/>
      <c r="B284" s="18"/>
      <c r="C284" s="18">
        <v>4210</v>
      </c>
      <c r="D284" s="9" t="s">
        <v>129</v>
      </c>
      <c r="E284" s="11">
        <v>2400</v>
      </c>
      <c r="F284" s="11">
        <v>2500</v>
      </c>
    </row>
    <row r="285" spans="1:6" ht="15" customHeight="1">
      <c r="A285" s="18"/>
      <c r="B285" s="18"/>
      <c r="C285" s="18">
        <v>4260</v>
      </c>
      <c r="D285" s="9" t="s">
        <v>130</v>
      </c>
      <c r="E285" s="11">
        <v>332000</v>
      </c>
      <c r="F285" s="11">
        <v>338000</v>
      </c>
    </row>
    <row r="286" spans="1:6" ht="15" customHeight="1">
      <c r="A286" s="18"/>
      <c r="B286" s="18"/>
      <c r="C286" s="18">
        <v>4270</v>
      </c>
      <c r="D286" s="9" t="s">
        <v>131</v>
      </c>
      <c r="E286" s="11">
        <v>59146</v>
      </c>
      <c r="F286" s="11">
        <v>50000</v>
      </c>
    </row>
    <row r="287" spans="1:6" ht="15" customHeight="1">
      <c r="A287" s="18"/>
      <c r="B287" s="18"/>
      <c r="C287" s="18">
        <v>4300</v>
      </c>
      <c r="D287" s="9" t="s">
        <v>132</v>
      </c>
      <c r="E287" s="11">
        <v>7020</v>
      </c>
      <c r="F287" s="11">
        <v>0</v>
      </c>
    </row>
    <row r="288" spans="1:6" s="57" customFormat="1" ht="17.25" customHeight="1">
      <c r="A288" s="15">
        <v>921</v>
      </c>
      <c r="B288" s="15"/>
      <c r="C288" s="15"/>
      <c r="D288" s="7" t="s">
        <v>194</v>
      </c>
      <c r="E288" s="8">
        <f>E289+E304</f>
        <v>180932</v>
      </c>
      <c r="F288" s="8">
        <f>F289+F304</f>
        <v>202234</v>
      </c>
    </row>
    <row r="289" spans="1:6" ht="18" customHeight="1">
      <c r="A289" s="18"/>
      <c r="B289" s="18">
        <v>92116</v>
      </c>
      <c r="C289" s="18"/>
      <c r="D289" s="9" t="s">
        <v>195</v>
      </c>
      <c r="E289" s="11">
        <f>E290+E291+E292+E293+E294+E295+E296+E297+E298+E299+E300+E301+E302+E303</f>
        <v>158060</v>
      </c>
      <c r="F289" s="11">
        <f>F290+F291+F292+F293+F294+F295+F296+F297+F298+F299+F300+F301+F302+F303</f>
        <v>172234</v>
      </c>
    </row>
    <row r="290" spans="1:6" ht="27" customHeight="1">
      <c r="A290" s="18"/>
      <c r="B290" s="18"/>
      <c r="C290" s="18">
        <v>2480</v>
      </c>
      <c r="D290" s="12" t="s">
        <v>196</v>
      </c>
      <c r="E290" s="11">
        <v>0</v>
      </c>
      <c r="F290" s="11">
        <v>162600</v>
      </c>
    </row>
    <row r="291" spans="1:6" ht="15" customHeight="1">
      <c r="A291" s="18"/>
      <c r="B291" s="18"/>
      <c r="C291" s="18">
        <v>4010</v>
      </c>
      <c r="D291" s="9" t="s">
        <v>145</v>
      </c>
      <c r="E291" s="11">
        <v>95940</v>
      </c>
      <c r="F291" s="11">
        <v>0</v>
      </c>
    </row>
    <row r="292" spans="1:6" ht="15" customHeight="1">
      <c r="A292" s="18"/>
      <c r="B292" s="18"/>
      <c r="C292" s="18">
        <v>4040</v>
      </c>
      <c r="D292" s="9" t="s">
        <v>146</v>
      </c>
      <c r="E292" s="11">
        <v>7033</v>
      </c>
      <c r="F292" s="11">
        <v>7985</v>
      </c>
    </row>
    <row r="293" spans="1:6" ht="15" customHeight="1">
      <c r="A293" s="18"/>
      <c r="B293" s="18"/>
      <c r="C293" s="18">
        <v>4110</v>
      </c>
      <c r="D293" s="9" t="s">
        <v>147</v>
      </c>
      <c r="E293" s="11">
        <v>18800</v>
      </c>
      <c r="F293" s="11">
        <v>1453</v>
      </c>
    </row>
    <row r="294" spans="1:6" ht="15" customHeight="1">
      <c r="A294" s="18"/>
      <c r="B294" s="18"/>
      <c r="C294" s="18">
        <v>4120</v>
      </c>
      <c r="D294" s="9" t="s">
        <v>148</v>
      </c>
      <c r="E294" s="11">
        <v>2531</v>
      </c>
      <c r="F294" s="11">
        <v>196</v>
      </c>
    </row>
    <row r="295" spans="1:6" ht="15" customHeight="1">
      <c r="A295" s="18"/>
      <c r="B295" s="18"/>
      <c r="C295" s="18">
        <v>4210</v>
      </c>
      <c r="D295" s="9" t="s">
        <v>129</v>
      </c>
      <c r="E295" s="11">
        <v>6500</v>
      </c>
      <c r="F295" s="11">
        <v>0</v>
      </c>
    </row>
    <row r="296" spans="1:6" ht="15.75" customHeight="1">
      <c r="A296" s="18"/>
      <c r="B296" s="18"/>
      <c r="C296" s="2">
        <v>4240</v>
      </c>
      <c r="D296" s="12" t="s">
        <v>197</v>
      </c>
      <c r="E296" s="11">
        <v>10000</v>
      </c>
      <c r="F296" s="11">
        <v>0</v>
      </c>
    </row>
    <row r="297" spans="1:6" ht="15" customHeight="1">
      <c r="A297" s="18"/>
      <c r="B297" s="18"/>
      <c r="C297" s="18">
        <v>4260</v>
      </c>
      <c r="D297" s="9" t="s">
        <v>130</v>
      </c>
      <c r="E297" s="11">
        <v>3340</v>
      </c>
      <c r="F297" s="11">
        <v>0</v>
      </c>
    </row>
    <row r="298" spans="1:6" ht="15" customHeight="1">
      <c r="A298" s="18"/>
      <c r="B298" s="18"/>
      <c r="C298" s="18">
        <v>4270</v>
      </c>
      <c r="D298" s="9" t="s">
        <v>131</v>
      </c>
      <c r="E298" s="11">
        <v>0</v>
      </c>
      <c r="F298" s="11">
        <v>0</v>
      </c>
    </row>
    <row r="299" spans="1:6" ht="15" customHeight="1">
      <c r="A299" s="18"/>
      <c r="B299" s="18"/>
      <c r="C299" s="18">
        <v>4300</v>
      </c>
      <c r="D299" s="9" t="s">
        <v>132</v>
      </c>
      <c r="E299" s="11">
        <v>10500</v>
      </c>
      <c r="F299" s="11">
        <v>0</v>
      </c>
    </row>
    <row r="300" spans="1:6" ht="15" customHeight="1">
      <c r="A300" s="18"/>
      <c r="B300" s="18"/>
      <c r="C300" s="18">
        <v>4350</v>
      </c>
      <c r="D300" s="9" t="s">
        <v>153</v>
      </c>
      <c r="E300" s="11">
        <v>615</v>
      </c>
      <c r="F300" s="11">
        <v>0</v>
      </c>
    </row>
    <row r="301" spans="1:6" ht="15" customHeight="1">
      <c r="A301" s="18"/>
      <c r="B301" s="18"/>
      <c r="C301" s="18">
        <v>4410</v>
      </c>
      <c r="D301" s="9" t="s">
        <v>154</v>
      </c>
      <c r="E301" s="11">
        <v>550</v>
      </c>
      <c r="F301" s="11">
        <v>0</v>
      </c>
    </row>
    <row r="302" spans="1:6" ht="15" customHeight="1">
      <c r="A302" s="18"/>
      <c r="B302" s="18"/>
      <c r="C302" s="18">
        <v>4430</v>
      </c>
      <c r="D302" s="9" t="s">
        <v>133</v>
      </c>
      <c r="E302" s="11">
        <v>51</v>
      </c>
      <c r="F302" s="11">
        <v>0</v>
      </c>
    </row>
    <row r="303" spans="1:6" ht="16.5" customHeight="1">
      <c r="A303" s="18"/>
      <c r="B303" s="18"/>
      <c r="C303" s="18">
        <v>4440</v>
      </c>
      <c r="D303" s="12" t="s">
        <v>149</v>
      </c>
      <c r="E303" s="11">
        <v>2200</v>
      </c>
      <c r="F303" s="11">
        <v>0</v>
      </c>
    </row>
    <row r="304" spans="1:6" ht="18" customHeight="1">
      <c r="A304" s="18"/>
      <c r="B304" s="18">
        <v>92195</v>
      </c>
      <c r="C304" s="18"/>
      <c r="D304" s="9" t="s">
        <v>5</v>
      </c>
      <c r="E304" s="11">
        <f>E305+E306+E307</f>
        <v>22872</v>
      </c>
      <c r="F304" s="11">
        <f>F305+F306+F307</f>
        <v>30000</v>
      </c>
    </row>
    <row r="305" spans="1:6" ht="15.75" customHeight="1">
      <c r="A305" s="18"/>
      <c r="B305" s="18"/>
      <c r="C305" s="18">
        <v>4170</v>
      </c>
      <c r="D305" s="9" t="s">
        <v>140</v>
      </c>
      <c r="E305" s="11">
        <v>5372</v>
      </c>
      <c r="F305" s="11">
        <v>6000</v>
      </c>
    </row>
    <row r="306" spans="1:6" ht="15" customHeight="1">
      <c r="A306" s="18"/>
      <c r="B306" s="18"/>
      <c r="C306" s="18">
        <v>4210</v>
      </c>
      <c r="D306" s="9" t="s">
        <v>129</v>
      </c>
      <c r="E306" s="11">
        <v>12000</v>
      </c>
      <c r="F306" s="11">
        <v>17000</v>
      </c>
    </row>
    <row r="307" spans="1:6" ht="15" customHeight="1">
      <c r="A307" s="18"/>
      <c r="B307" s="18"/>
      <c r="C307" s="18">
        <v>4300</v>
      </c>
      <c r="D307" s="9" t="s">
        <v>132</v>
      </c>
      <c r="E307" s="11">
        <v>5500</v>
      </c>
      <c r="F307" s="11">
        <v>7000</v>
      </c>
    </row>
    <row r="308" spans="1:6" s="57" customFormat="1" ht="21.75" customHeight="1">
      <c r="A308" s="15">
        <v>926</v>
      </c>
      <c r="B308" s="15"/>
      <c r="C308" s="15"/>
      <c r="D308" s="7" t="s">
        <v>198</v>
      </c>
      <c r="E308" s="8">
        <f>E309</f>
        <v>180947</v>
      </c>
      <c r="F308" s="8">
        <f>F309</f>
        <v>195000</v>
      </c>
    </row>
    <row r="309" spans="1:6" ht="18.75" customHeight="1">
      <c r="A309" s="18"/>
      <c r="B309" s="18">
        <v>92605</v>
      </c>
      <c r="C309" s="18"/>
      <c r="D309" s="9" t="s">
        <v>199</v>
      </c>
      <c r="E309" s="11">
        <f>E310+E311+E312+E313+E314</f>
        <v>180947</v>
      </c>
      <c r="F309" s="11">
        <f>F310+F311+F312+F313+F314</f>
        <v>195000</v>
      </c>
    </row>
    <row r="310" spans="1:6" ht="43.5" customHeight="1">
      <c r="A310" s="18"/>
      <c r="B310" s="18"/>
      <c r="C310" s="2">
        <v>2820</v>
      </c>
      <c r="D310" s="12" t="s">
        <v>200</v>
      </c>
      <c r="E310" s="11">
        <v>130000</v>
      </c>
      <c r="F310" s="11">
        <v>160000</v>
      </c>
    </row>
    <row r="311" spans="1:6" ht="15" customHeight="1">
      <c r="A311" s="18"/>
      <c r="B311" s="18"/>
      <c r="C311" s="18">
        <v>4210</v>
      </c>
      <c r="D311" s="9" t="s">
        <v>129</v>
      </c>
      <c r="E311" s="11">
        <v>16000</v>
      </c>
      <c r="F311" s="11">
        <v>0</v>
      </c>
    </row>
    <row r="312" spans="1:6" ht="15" customHeight="1">
      <c r="A312" s="18"/>
      <c r="B312" s="18"/>
      <c r="C312" s="18">
        <v>4270</v>
      </c>
      <c r="D312" s="9" t="s">
        <v>131</v>
      </c>
      <c r="E312" s="11">
        <v>30000</v>
      </c>
      <c r="F312" s="11">
        <v>30000</v>
      </c>
    </row>
    <row r="313" spans="1:6" ht="15" customHeight="1">
      <c r="A313" s="18"/>
      <c r="B313" s="18"/>
      <c r="C313" s="18">
        <v>4300</v>
      </c>
      <c r="D313" s="9" t="s">
        <v>132</v>
      </c>
      <c r="E313" s="11">
        <v>2000</v>
      </c>
      <c r="F313" s="11">
        <v>2000</v>
      </c>
    </row>
    <row r="314" spans="1:6" ht="15" customHeight="1">
      <c r="A314" s="18"/>
      <c r="B314" s="18"/>
      <c r="C314" s="18">
        <v>4430</v>
      </c>
      <c r="D314" s="9" t="s">
        <v>133</v>
      </c>
      <c r="E314" s="11">
        <v>2947</v>
      </c>
      <c r="F314" s="11">
        <v>3000</v>
      </c>
    </row>
    <row r="315" spans="1:6" ht="23.25" customHeight="1">
      <c r="A315" s="9"/>
      <c r="B315" s="9"/>
      <c r="C315" s="9"/>
      <c r="D315" s="71" t="s">
        <v>201</v>
      </c>
      <c r="E315" s="72">
        <f>E10+E15+E23+E33+E45+E55+E85+E105+E123+E129+E132+E137+E203+E213+E256+E274+E288+E308</f>
        <v>18838034</v>
      </c>
      <c r="F315" s="72">
        <f>F10+F15+F23+F33+F45+F55+F85+F105+F123+F129+F132+F137+F203+F213+F256+F274+F288+F308</f>
        <v>22925651</v>
      </c>
    </row>
    <row r="316" spans="1:7" ht="28.5" customHeight="1">
      <c r="A316" s="69"/>
      <c r="B316" s="69"/>
      <c r="C316" s="69"/>
      <c r="D316" s="159" t="s">
        <v>93</v>
      </c>
      <c r="E316" s="159"/>
      <c r="F316" s="159"/>
      <c r="G316" s="73"/>
    </row>
    <row r="317" spans="1:6" ht="15" customHeight="1">
      <c r="A317" s="69"/>
      <c r="B317" s="69" t="s">
        <v>202</v>
      </c>
      <c r="C317" s="69"/>
      <c r="D317" s="69"/>
      <c r="E317" s="160"/>
      <c r="F317" s="160"/>
    </row>
    <row r="318" spans="1:6" ht="19.5" customHeight="1">
      <c r="A318" s="69"/>
      <c r="B318" s="161" t="s">
        <v>203</v>
      </c>
      <c r="C318" s="161"/>
      <c r="D318" s="161"/>
      <c r="E318" s="160" t="s">
        <v>45</v>
      </c>
      <c r="F318" s="160"/>
    </row>
  </sheetData>
  <mergeCells count="8">
    <mergeCell ref="D316:F316"/>
    <mergeCell ref="E317:F317"/>
    <mergeCell ref="B318:D318"/>
    <mergeCell ref="E318:F318"/>
    <mergeCell ref="A2:F2"/>
    <mergeCell ref="D3:F3"/>
    <mergeCell ref="A4:F4"/>
    <mergeCell ref="B6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H15" sqref="H15"/>
    </sheetView>
  </sheetViews>
  <sheetFormatPr defaultColWidth="9.00390625" defaultRowHeight="12.75"/>
  <cols>
    <col min="1" max="1" width="6.00390625" style="31" customWidth="1"/>
    <col min="2" max="2" width="9.25390625" style="31" customWidth="1"/>
    <col min="3" max="3" width="5.25390625" style="31" customWidth="1"/>
    <col min="4" max="4" width="53.75390625" style="31" customWidth="1"/>
    <col min="5" max="5" width="14.75390625" style="31" customWidth="1"/>
    <col min="6" max="16384" width="9.125" style="31" customWidth="1"/>
  </cols>
  <sheetData>
    <row r="1" spans="1:5" ht="14.25">
      <c r="A1" s="151" t="s">
        <v>204</v>
      </c>
      <c r="B1" s="151"/>
      <c r="C1" s="151"/>
      <c r="D1" s="151"/>
      <c r="E1" s="151"/>
    </row>
    <row r="2" spans="1:5" ht="14.25">
      <c r="A2" s="157" t="s">
        <v>205</v>
      </c>
      <c r="B2" s="157"/>
      <c r="C2" s="157"/>
      <c r="D2" s="157"/>
      <c r="E2" s="157"/>
    </row>
    <row r="3" spans="1:5" ht="14.25">
      <c r="A3" s="157" t="s">
        <v>206</v>
      </c>
      <c r="B3" s="157"/>
      <c r="C3" s="157"/>
      <c r="D3" s="157"/>
      <c r="E3" s="157"/>
    </row>
    <row r="4" spans="1:5" ht="16.5" customHeight="1">
      <c r="A4" s="158" t="s">
        <v>207</v>
      </c>
      <c r="B4" s="158"/>
      <c r="C4" s="158"/>
      <c r="D4" s="158"/>
      <c r="E4" s="158"/>
    </row>
    <row r="5" spans="1:5" ht="15">
      <c r="A5" s="3"/>
      <c r="B5" s="162" t="s">
        <v>208</v>
      </c>
      <c r="C5" s="162"/>
      <c r="D5" s="162"/>
      <c r="E5" s="3"/>
    </row>
    <row r="6" spans="1:5" ht="17.25" customHeight="1">
      <c r="A6" s="158" t="s">
        <v>209</v>
      </c>
      <c r="B6" s="158"/>
      <c r="C6" s="158"/>
      <c r="D6" s="158"/>
      <c r="E6" s="158"/>
    </row>
    <row r="7" spans="1:5" ht="19.5" customHeight="1">
      <c r="A7" s="3"/>
      <c r="B7" s="3" t="s">
        <v>210</v>
      </c>
      <c r="C7" s="3"/>
      <c r="D7" s="3"/>
      <c r="E7" s="3"/>
    </row>
    <row r="8" spans="1:5" ht="22.5" customHeight="1">
      <c r="A8" s="75" t="s">
        <v>0</v>
      </c>
      <c r="B8" s="75" t="s">
        <v>1</v>
      </c>
      <c r="C8" s="75" t="s">
        <v>2</v>
      </c>
      <c r="D8" s="75" t="s">
        <v>3</v>
      </c>
      <c r="E8" s="75" t="s">
        <v>211</v>
      </c>
    </row>
    <row r="9" spans="1:5" s="76" customFormat="1" ht="17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s="32" customFormat="1" ht="18" customHeight="1">
      <c r="A10" s="15">
        <v>750</v>
      </c>
      <c r="B10" s="15"/>
      <c r="C10" s="7"/>
      <c r="D10" s="7" t="s">
        <v>12</v>
      </c>
      <c r="E10" s="8">
        <f>E11</f>
        <v>74181</v>
      </c>
    </row>
    <row r="11" spans="1:5" ht="14.25">
      <c r="A11" s="18"/>
      <c r="B11" s="18">
        <v>75011</v>
      </c>
      <c r="C11" s="9"/>
      <c r="D11" s="9" t="s">
        <v>13</v>
      </c>
      <c r="E11" s="11">
        <f>E12</f>
        <v>74181</v>
      </c>
    </row>
    <row r="12" spans="1:5" ht="44.25" customHeight="1">
      <c r="A12" s="18"/>
      <c r="B12" s="18"/>
      <c r="C12" s="56">
        <v>2010</v>
      </c>
      <c r="D12" s="12" t="s">
        <v>212</v>
      </c>
      <c r="E12" s="24">
        <v>74181</v>
      </c>
    </row>
    <row r="13" spans="1:5" s="32" customFormat="1" ht="28.5">
      <c r="A13" s="15">
        <v>751</v>
      </c>
      <c r="B13" s="15"/>
      <c r="C13" s="7"/>
      <c r="D13" s="12" t="s">
        <v>15</v>
      </c>
      <c r="E13" s="8">
        <f>E14</f>
        <v>1560</v>
      </c>
    </row>
    <row r="14" spans="1:5" ht="28.5">
      <c r="A14" s="18"/>
      <c r="B14" s="18">
        <v>75101</v>
      </c>
      <c r="C14" s="9"/>
      <c r="D14" s="12" t="s">
        <v>155</v>
      </c>
      <c r="E14" s="11">
        <f>E15</f>
        <v>1560</v>
      </c>
    </row>
    <row r="15" spans="1:5" ht="44.25" customHeight="1">
      <c r="A15" s="18"/>
      <c r="B15" s="18"/>
      <c r="C15" s="56">
        <v>2010</v>
      </c>
      <c r="D15" s="12" t="s">
        <v>212</v>
      </c>
      <c r="E15" s="24">
        <v>1560</v>
      </c>
    </row>
    <row r="16" spans="1:5" s="32" customFormat="1" ht="19.5" customHeight="1">
      <c r="A16" s="14">
        <v>754</v>
      </c>
      <c r="B16" s="15"/>
      <c r="C16" s="7"/>
      <c r="D16" s="41" t="s">
        <v>17</v>
      </c>
      <c r="E16" s="7">
        <v>500</v>
      </c>
    </row>
    <row r="17" spans="1:5" ht="15.75" customHeight="1">
      <c r="A17" s="18"/>
      <c r="B17" s="18">
        <v>75414</v>
      </c>
      <c r="C17" s="9"/>
      <c r="D17" s="9" t="s">
        <v>18</v>
      </c>
      <c r="E17" s="9">
        <v>500</v>
      </c>
    </row>
    <row r="18" spans="1:5" ht="42.75" customHeight="1">
      <c r="A18" s="18"/>
      <c r="B18" s="18"/>
      <c r="C18" s="56">
        <v>2010</v>
      </c>
      <c r="D18" s="12" t="s">
        <v>212</v>
      </c>
      <c r="E18" s="9">
        <v>500</v>
      </c>
    </row>
    <row r="19" spans="1:5" s="32" customFormat="1" ht="21.75" customHeight="1">
      <c r="A19" s="15">
        <v>852</v>
      </c>
      <c r="B19" s="56"/>
      <c r="C19" s="7"/>
      <c r="D19" s="7" t="s">
        <v>88</v>
      </c>
      <c r="E19" s="8">
        <f>E20+E22+E24+E26</f>
        <v>2897000</v>
      </c>
    </row>
    <row r="20" spans="1:5" s="32" customFormat="1" ht="30.75" customHeight="1">
      <c r="A20" s="15"/>
      <c r="B20" s="56">
        <v>85212</v>
      </c>
      <c r="C20" s="7"/>
      <c r="D20" s="12" t="s">
        <v>90</v>
      </c>
      <c r="E20" s="11">
        <f>E21</f>
        <v>2707000</v>
      </c>
    </row>
    <row r="21" spans="1:5" ht="42.75" customHeight="1">
      <c r="A21" s="18"/>
      <c r="B21" s="56"/>
      <c r="C21" s="9">
        <v>2010</v>
      </c>
      <c r="D21" s="12" t="s">
        <v>212</v>
      </c>
      <c r="E21" s="11">
        <v>2707000</v>
      </c>
    </row>
    <row r="22" spans="1:5" ht="42.75">
      <c r="A22" s="18"/>
      <c r="B22" s="2">
        <v>85213</v>
      </c>
      <c r="C22" s="9"/>
      <c r="D22" s="12" t="s">
        <v>91</v>
      </c>
      <c r="E22" s="24">
        <f>E23</f>
        <v>16000</v>
      </c>
    </row>
    <row r="23" spans="1:5" ht="42.75">
      <c r="A23" s="18"/>
      <c r="B23" s="18"/>
      <c r="C23" s="56">
        <v>2010</v>
      </c>
      <c r="D23" s="12" t="s">
        <v>212</v>
      </c>
      <c r="E23" s="24">
        <v>16000</v>
      </c>
    </row>
    <row r="24" spans="1:5" ht="29.25" customHeight="1">
      <c r="A24" s="18"/>
      <c r="B24" s="18">
        <v>85214</v>
      </c>
      <c r="C24" s="9"/>
      <c r="D24" s="12" t="s">
        <v>213</v>
      </c>
      <c r="E24" s="11">
        <f>E25</f>
        <v>117000</v>
      </c>
    </row>
    <row r="25" spans="1:5" ht="45.75" customHeight="1">
      <c r="A25" s="18"/>
      <c r="B25" s="18"/>
      <c r="C25" s="56">
        <v>2010</v>
      </c>
      <c r="D25" s="12" t="s">
        <v>212</v>
      </c>
      <c r="E25" s="24">
        <v>117000</v>
      </c>
    </row>
    <row r="26" spans="1:5" ht="15.75" customHeight="1">
      <c r="A26" s="18"/>
      <c r="B26" s="18">
        <v>85228</v>
      </c>
      <c r="C26" s="56"/>
      <c r="D26" s="12" t="s">
        <v>214</v>
      </c>
      <c r="E26" s="24">
        <f>E27</f>
        <v>57000</v>
      </c>
    </row>
    <row r="27" spans="1:5" ht="42" customHeight="1">
      <c r="A27" s="18"/>
      <c r="B27" s="18"/>
      <c r="C27" s="56">
        <v>2010</v>
      </c>
      <c r="D27" s="12" t="s">
        <v>212</v>
      </c>
      <c r="E27" s="24">
        <v>57000</v>
      </c>
    </row>
    <row r="28" spans="1:5" ht="22.5" customHeight="1">
      <c r="A28" s="18"/>
      <c r="B28" s="18"/>
      <c r="C28" s="56"/>
      <c r="D28" s="75" t="s">
        <v>92</v>
      </c>
      <c r="E28" s="72">
        <f>E10+E13+E16+E19</f>
        <v>2973241</v>
      </c>
    </row>
    <row r="29" spans="1:5" ht="12" customHeight="1">
      <c r="A29" s="74"/>
      <c r="B29" s="74"/>
      <c r="C29" s="77"/>
      <c r="D29" s="78"/>
      <c r="E29" s="79"/>
    </row>
    <row r="30" spans="1:3" ht="33" customHeight="1">
      <c r="A30" s="69"/>
      <c r="B30" s="69" t="s">
        <v>215</v>
      </c>
      <c r="C30" s="69"/>
    </row>
    <row r="31" spans="1:5" ht="31.5" customHeight="1">
      <c r="A31" s="75" t="s">
        <v>0</v>
      </c>
      <c r="B31" s="75" t="s">
        <v>1</v>
      </c>
      <c r="C31" s="75" t="s">
        <v>2</v>
      </c>
      <c r="D31" s="75" t="s">
        <v>3</v>
      </c>
      <c r="E31" s="75" t="s">
        <v>211</v>
      </c>
    </row>
    <row r="32" spans="1:5" ht="18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</row>
    <row r="33" spans="1:5" ht="21.75" customHeight="1">
      <c r="A33" s="15">
        <v>750</v>
      </c>
      <c r="B33" s="15"/>
      <c r="C33" s="7"/>
      <c r="D33" s="7" t="s">
        <v>12</v>
      </c>
      <c r="E33" s="8">
        <f>E34</f>
        <v>74181</v>
      </c>
    </row>
    <row r="34" spans="1:5" ht="17.25" customHeight="1">
      <c r="A34" s="18"/>
      <c r="B34" s="18">
        <v>75011</v>
      </c>
      <c r="C34" s="9"/>
      <c r="D34" s="9" t="s">
        <v>13</v>
      </c>
      <c r="E34" s="11">
        <f>E35+E36+E37+E38+E39+E40</f>
        <v>74181</v>
      </c>
    </row>
    <row r="35" spans="1:5" ht="15.75" customHeight="1">
      <c r="A35" s="18"/>
      <c r="B35" s="18"/>
      <c r="C35" s="9">
        <v>4010</v>
      </c>
      <c r="D35" s="9" t="s">
        <v>145</v>
      </c>
      <c r="E35" s="11">
        <v>54400</v>
      </c>
    </row>
    <row r="36" spans="1:5" ht="15.75" customHeight="1">
      <c r="A36" s="18"/>
      <c r="B36" s="18"/>
      <c r="C36" s="9">
        <v>4040</v>
      </c>
      <c r="D36" s="9" t="s">
        <v>146</v>
      </c>
      <c r="E36" s="11">
        <v>4624</v>
      </c>
    </row>
    <row r="37" spans="1:5" ht="15.75" customHeight="1">
      <c r="A37" s="18"/>
      <c r="B37" s="18"/>
      <c r="C37" s="9">
        <v>4110</v>
      </c>
      <c r="D37" s="9" t="s">
        <v>147</v>
      </c>
      <c r="E37" s="11">
        <v>10170</v>
      </c>
    </row>
    <row r="38" spans="1:5" ht="15.75" customHeight="1">
      <c r="A38" s="18"/>
      <c r="B38" s="18"/>
      <c r="C38" s="9">
        <v>4120</v>
      </c>
      <c r="D38" s="9" t="s">
        <v>148</v>
      </c>
      <c r="E38" s="11">
        <v>1446</v>
      </c>
    </row>
    <row r="39" spans="1:5" ht="15.75" customHeight="1">
      <c r="A39" s="18"/>
      <c r="B39" s="18"/>
      <c r="C39" s="9">
        <v>4210</v>
      </c>
      <c r="D39" s="9" t="s">
        <v>129</v>
      </c>
      <c r="E39" s="11">
        <v>2075</v>
      </c>
    </row>
    <row r="40" spans="1:5" ht="17.25" customHeight="1">
      <c r="A40" s="18"/>
      <c r="B40" s="18"/>
      <c r="C40" s="56">
        <v>4440</v>
      </c>
      <c r="D40" s="12" t="s">
        <v>149</v>
      </c>
      <c r="E40" s="24">
        <v>1466</v>
      </c>
    </row>
    <row r="41" spans="1:5" ht="28.5">
      <c r="A41" s="14">
        <v>751</v>
      </c>
      <c r="B41" s="15"/>
      <c r="C41" s="7"/>
      <c r="D41" s="12" t="s">
        <v>15</v>
      </c>
      <c r="E41" s="8">
        <f>E42</f>
        <v>1560</v>
      </c>
    </row>
    <row r="42" spans="1:5" ht="28.5">
      <c r="A42" s="18"/>
      <c r="B42" s="2">
        <v>75101</v>
      </c>
      <c r="C42" s="9"/>
      <c r="D42" s="12" t="s">
        <v>155</v>
      </c>
      <c r="E42" s="11">
        <f>E43+E44</f>
        <v>1560</v>
      </c>
    </row>
    <row r="43" spans="1:5" ht="14.25">
      <c r="A43" s="18"/>
      <c r="B43" s="2"/>
      <c r="C43" s="9">
        <v>4210</v>
      </c>
      <c r="D43" s="12" t="s">
        <v>129</v>
      </c>
      <c r="E43" s="11">
        <v>560</v>
      </c>
    </row>
    <row r="44" spans="1:5" ht="15.75" customHeight="1">
      <c r="A44" s="18"/>
      <c r="B44" s="14"/>
      <c r="C44" s="9">
        <v>4300</v>
      </c>
      <c r="D44" s="12" t="s">
        <v>132</v>
      </c>
      <c r="E44" s="11">
        <v>1000</v>
      </c>
    </row>
    <row r="45" spans="1:5" ht="19.5" customHeight="1">
      <c r="A45" s="14">
        <v>754</v>
      </c>
      <c r="B45" s="15"/>
      <c r="C45" s="7"/>
      <c r="D45" s="12" t="s">
        <v>17</v>
      </c>
      <c r="E45" s="7">
        <v>500</v>
      </c>
    </row>
    <row r="46" spans="1:5" ht="17.25" customHeight="1">
      <c r="A46" s="18"/>
      <c r="B46" s="18">
        <v>75414</v>
      </c>
      <c r="C46" s="9"/>
      <c r="D46" s="9" t="s">
        <v>18</v>
      </c>
      <c r="E46" s="9">
        <v>500</v>
      </c>
    </row>
    <row r="47" spans="1:5" ht="15.75" customHeight="1">
      <c r="A47" s="18"/>
      <c r="B47" s="18"/>
      <c r="C47" s="56">
        <v>4300</v>
      </c>
      <c r="D47" s="12" t="s">
        <v>132</v>
      </c>
      <c r="E47" s="9">
        <v>500</v>
      </c>
    </row>
    <row r="48" spans="1:5" ht="15.75" customHeight="1">
      <c r="A48" s="15">
        <v>852</v>
      </c>
      <c r="B48" s="15"/>
      <c r="C48" s="7"/>
      <c r="D48" s="7" t="s">
        <v>88</v>
      </c>
      <c r="E48" s="8">
        <f>E49+E60+E62+E64</f>
        <v>2897000</v>
      </c>
    </row>
    <row r="49" spans="1:5" ht="28.5">
      <c r="A49" s="18"/>
      <c r="B49" s="18">
        <v>85212</v>
      </c>
      <c r="C49" s="9"/>
      <c r="D49" s="12" t="s">
        <v>90</v>
      </c>
      <c r="E49" s="11">
        <f>E50+E51+E52+E53+E54+E55+E56+E57+E58+E59</f>
        <v>2707000</v>
      </c>
    </row>
    <row r="50" spans="1:5" ht="15.75" customHeight="1">
      <c r="A50" s="18"/>
      <c r="B50" s="18"/>
      <c r="C50" s="9">
        <v>3110</v>
      </c>
      <c r="D50" s="9" t="s">
        <v>184</v>
      </c>
      <c r="E50" s="11">
        <v>2554282</v>
      </c>
    </row>
    <row r="51" spans="1:5" ht="15.75" customHeight="1">
      <c r="A51" s="18"/>
      <c r="B51" s="18"/>
      <c r="C51" s="9">
        <v>4010</v>
      </c>
      <c r="D51" s="9" t="s">
        <v>145</v>
      </c>
      <c r="E51" s="11">
        <v>51456</v>
      </c>
    </row>
    <row r="52" spans="1:5" ht="15.75" customHeight="1">
      <c r="A52" s="18"/>
      <c r="B52" s="18"/>
      <c r="C52" s="9">
        <v>4040</v>
      </c>
      <c r="D52" s="9" t="s">
        <v>146</v>
      </c>
      <c r="E52" s="11">
        <v>2376</v>
      </c>
    </row>
    <row r="53" spans="1:5" ht="15.75" customHeight="1">
      <c r="A53" s="18"/>
      <c r="B53" s="18"/>
      <c r="C53" s="9">
        <v>4110</v>
      </c>
      <c r="D53" s="9" t="s">
        <v>147</v>
      </c>
      <c r="E53" s="11">
        <v>81300</v>
      </c>
    </row>
    <row r="54" spans="1:5" ht="15.75" customHeight="1">
      <c r="A54" s="18"/>
      <c r="B54" s="18"/>
      <c r="C54" s="9">
        <v>4120</v>
      </c>
      <c r="D54" s="9" t="s">
        <v>148</v>
      </c>
      <c r="E54" s="11">
        <v>1319</v>
      </c>
    </row>
    <row r="55" spans="1:5" ht="15.75" customHeight="1">
      <c r="A55" s="18"/>
      <c r="B55" s="18"/>
      <c r="C55" s="9">
        <v>4170</v>
      </c>
      <c r="D55" s="9" t="s">
        <v>140</v>
      </c>
      <c r="E55" s="11">
        <v>2320</v>
      </c>
    </row>
    <row r="56" spans="1:5" ht="15.75" customHeight="1">
      <c r="A56" s="18"/>
      <c r="B56" s="18"/>
      <c r="C56" s="9">
        <v>4210</v>
      </c>
      <c r="D56" s="9" t="s">
        <v>129</v>
      </c>
      <c r="E56" s="11">
        <v>5925</v>
      </c>
    </row>
    <row r="57" spans="1:5" ht="15.75" customHeight="1">
      <c r="A57" s="18"/>
      <c r="B57" s="18"/>
      <c r="C57" s="9">
        <v>4300</v>
      </c>
      <c r="D57" s="9" t="s">
        <v>132</v>
      </c>
      <c r="E57" s="11">
        <v>6000</v>
      </c>
    </row>
    <row r="58" spans="1:5" ht="15.75" customHeight="1">
      <c r="A58" s="18"/>
      <c r="B58" s="18"/>
      <c r="C58" s="9">
        <v>4410</v>
      </c>
      <c r="D58" s="9" t="s">
        <v>154</v>
      </c>
      <c r="E58" s="11">
        <v>556</v>
      </c>
    </row>
    <row r="59" spans="1:5" ht="15.75" customHeight="1">
      <c r="A59" s="18"/>
      <c r="B59" s="18"/>
      <c r="C59" s="9">
        <v>4440</v>
      </c>
      <c r="D59" s="9" t="s">
        <v>149</v>
      </c>
      <c r="E59" s="11">
        <v>1466</v>
      </c>
    </row>
    <row r="60" spans="1:5" ht="41.25" customHeight="1">
      <c r="A60" s="18"/>
      <c r="B60" s="2">
        <v>85213</v>
      </c>
      <c r="C60" s="9"/>
      <c r="D60" s="12" t="s">
        <v>91</v>
      </c>
      <c r="E60" s="24">
        <f>E61</f>
        <v>16000</v>
      </c>
    </row>
    <row r="61" spans="1:5" ht="15.75" customHeight="1">
      <c r="A61" s="18"/>
      <c r="B61" s="18"/>
      <c r="C61" s="56">
        <v>4130</v>
      </c>
      <c r="D61" s="12" t="s">
        <v>187</v>
      </c>
      <c r="E61" s="24">
        <v>16000</v>
      </c>
    </row>
    <row r="62" spans="1:5" ht="27.75" customHeight="1">
      <c r="A62" s="18"/>
      <c r="B62" s="18">
        <v>85214</v>
      </c>
      <c r="C62" s="9"/>
      <c r="D62" s="12" t="s">
        <v>109</v>
      </c>
      <c r="E62" s="11">
        <f>E63</f>
        <v>117000</v>
      </c>
    </row>
    <row r="63" spans="1:5" ht="15.75" customHeight="1">
      <c r="A63" s="18"/>
      <c r="B63" s="18"/>
      <c r="C63" s="9">
        <v>3110</v>
      </c>
      <c r="D63" s="9" t="s">
        <v>184</v>
      </c>
      <c r="E63" s="11">
        <v>117000</v>
      </c>
    </row>
    <row r="64" spans="1:5" ht="17.25" customHeight="1">
      <c r="A64" s="18"/>
      <c r="B64" s="18">
        <v>85228</v>
      </c>
      <c r="C64" s="13"/>
      <c r="D64" s="13" t="s">
        <v>216</v>
      </c>
      <c r="E64" s="24">
        <f>E65+E66+E67+E68</f>
        <v>57000</v>
      </c>
    </row>
    <row r="65" spans="1:5" ht="15.75" customHeight="1">
      <c r="A65" s="18"/>
      <c r="B65" s="18"/>
      <c r="C65" s="13">
        <v>4010</v>
      </c>
      <c r="D65" s="9" t="s">
        <v>145</v>
      </c>
      <c r="E65" s="24">
        <v>43500</v>
      </c>
    </row>
    <row r="66" spans="1:5" ht="15.75" customHeight="1">
      <c r="A66" s="18"/>
      <c r="B66" s="18"/>
      <c r="C66" s="13">
        <v>4040</v>
      </c>
      <c r="D66" s="9" t="s">
        <v>146</v>
      </c>
      <c r="E66" s="24">
        <v>3743</v>
      </c>
    </row>
    <row r="67" spans="1:5" ht="15.75" customHeight="1">
      <c r="A67" s="18"/>
      <c r="B67" s="18"/>
      <c r="C67" s="13">
        <v>4110</v>
      </c>
      <c r="D67" s="12" t="s">
        <v>147</v>
      </c>
      <c r="E67" s="24">
        <v>8600</v>
      </c>
    </row>
    <row r="68" spans="1:5" ht="15.75" customHeight="1">
      <c r="A68" s="18"/>
      <c r="B68" s="18"/>
      <c r="C68" s="13">
        <v>4120</v>
      </c>
      <c r="D68" s="12" t="s">
        <v>148</v>
      </c>
      <c r="E68" s="24">
        <v>1157</v>
      </c>
    </row>
    <row r="69" spans="1:5" ht="21" customHeight="1">
      <c r="A69" s="9"/>
      <c r="B69" s="9"/>
      <c r="C69" s="9"/>
      <c r="D69" s="75" t="s">
        <v>92</v>
      </c>
      <c r="E69" s="72">
        <f>E33+E41+E45+E48</f>
        <v>2973241</v>
      </c>
    </row>
    <row r="70" spans="1:5" ht="15">
      <c r="A70" s="69"/>
      <c r="B70" s="69"/>
      <c r="C70" s="69"/>
      <c r="D70" s="78"/>
      <c r="E70" s="79"/>
    </row>
    <row r="71" spans="1:5" ht="22.5" customHeight="1">
      <c r="A71" s="69"/>
      <c r="B71" s="161" t="s">
        <v>217</v>
      </c>
      <c r="C71" s="161"/>
      <c r="D71" s="161"/>
      <c r="E71" s="79"/>
    </row>
    <row r="73" spans="1:5" ht="15">
      <c r="A73" s="75" t="s">
        <v>0</v>
      </c>
      <c r="B73" s="1" t="s">
        <v>1</v>
      </c>
      <c r="C73" s="1" t="s">
        <v>2</v>
      </c>
      <c r="D73" s="1" t="s">
        <v>3</v>
      </c>
      <c r="E73" s="1" t="s">
        <v>211</v>
      </c>
    </row>
    <row r="74" spans="1:5" s="76" customFormat="1" ht="14.25">
      <c r="A74" s="80">
        <v>1</v>
      </c>
      <c r="B74" s="5">
        <v>2</v>
      </c>
      <c r="C74" s="5">
        <v>3</v>
      </c>
      <c r="D74" s="2">
        <v>4</v>
      </c>
      <c r="E74" s="2">
        <v>5</v>
      </c>
    </row>
    <row r="75" spans="1:5" ht="17.25" customHeight="1">
      <c r="A75" s="81">
        <v>750</v>
      </c>
      <c r="B75" s="56"/>
      <c r="C75" s="56"/>
      <c r="D75" s="41" t="s">
        <v>12</v>
      </c>
      <c r="E75" s="11">
        <f>E76</f>
        <v>22625</v>
      </c>
    </row>
    <row r="76" spans="1:5" ht="14.25">
      <c r="A76" s="9"/>
      <c r="B76" s="5">
        <v>75011</v>
      </c>
      <c r="C76" s="56"/>
      <c r="D76" s="67" t="s">
        <v>13</v>
      </c>
      <c r="E76" s="11">
        <f>E77</f>
        <v>22625</v>
      </c>
    </row>
    <row r="77" spans="1:5" ht="28.5">
      <c r="A77" s="18"/>
      <c r="B77" s="18"/>
      <c r="C77" s="82"/>
      <c r="D77" s="67" t="s">
        <v>218</v>
      </c>
      <c r="E77" s="11">
        <v>22625</v>
      </c>
    </row>
    <row r="78" spans="1:5" ht="14.25">
      <c r="A78" s="18"/>
      <c r="B78" s="18"/>
      <c r="C78" s="82"/>
      <c r="D78" s="67" t="s">
        <v>219</v>
      </c>
      <c r="E78" s="11"/>
    </row>
    <row r="79" spans="1:5" ht="17.25" customHeight="1">
      <c r="A79" s="18"/>
      <c r="B79" s="18"/>
      <c r="C79" s="82" t="s">
        <v>78</v>
      </c>
      <c r="D79" s="83" t="s">
        <v>220</v>
      </c>
      <c r="E79" s="11">
        <v>21494</v>
      </c>
    </row>
    <row r="80" spans="1:5" ht="15.75" customHeight="1">
      <c r="A80" s="18"/>
      <c r="B80" s="18"/>
      <c r="C80" s="82" t="s">
        <v>221</v>
      </c>
      <c r="D80" s="67" t="s">
        <v>222</v>
      </c>
      <c r="E80" s="11">
        <v>1131</v>
      </c>
    </row>
    <row r="81" spans="1:5" ht="21.75" customHeight="1">
      <c r="A81" s="9"/>
      <c r="B81" s="56"/>
      <c r="C81" s="56"/>
      <c r="D81" s="1" t="s">
        <v>223</v>
      </c>
      <c r="E81" s="72">
        <f>E75</f>
        <v>22625</v>
      </c>
    </row>
    <row r="82" s="3" customFormat="1" ht="14.25">
      <c r="A82" s="84" t="s">
        <v>224</v>
      </c>
    </row>
    <row r="83" spans="1:5" s="3" customFormat="1" ht="45.75" customHeight="1">
      <c r="A83" s="163" t="s">
        <v>225</v>
      </c>
      <c r="B83" s="163"/>
      <c r="C83" s="163"/>
      <c r="D83" s="163"/>
      <c r="E83" s="163"/>
    </row>
    <row r="84" s="3" customFormat="1" ht="14.25"/>
    <row r="85" spans="1:5" s="3" customFormat="1" ht="14.25">
      <c r="A85" s="151" t="s">
        <v>93</v>
      </c>
      <c r="B85" s="151"/>
      <c r="C85" s="151"/>
      <c r="D85" s="151"/>
      <c r="E85" s="151"/>
    </row>
    <row r="86" s="3" customFormat="1" ht="14.25"/>
    <row r="87" spans="1:5" s="3" customFormat="1" ht="14.25">
      <c r="A87" s="157" t="s">
        <v>226</v>
      </c>
      <c r="B87" s="157"/>
      <c r="C87" s="157"/>
      <c r="D87" s="157"/>
      <c r="E87" s="157"/>
    </row>
  </sheetData>
  <mergeCells count="10">
    <mergeCell ref="A85:E85"/>
    <mergeCell ref="A87:E87"/>
    <mergeCell ref="B5:D5"/>
    <mergeCell ref="A6:E6"/>
    <mergeCell ref="B71:D71"/>
    <mergeCell ref="A83:E83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23" sqref="G23"/>
    </sheetView>
  </sheetViews>
  <sheetFormatPr defaultColWidth="9.00390625" defaultRowHeight="12.75"/>
  <cols>
    <col min="1" max="1" width="5.25390625" style="0" customWidth="1"/>
    <col min="2" max="2" width="38.125" style="0" customWidth="1"/>
    <col min="3" max="3" width="19.375" style="0" customWidth="1"/>
    <col min="4" max="4" width="19.625" style="0" customWidth="1"/>
  </cols>
  <sheetData>
    <row r="1" spans="1:4" s="43" customFormat="1" ht="33" customHeight="1">
      <c r="A1" s="68"/>
      <c r="B1" s="165" t="s">
        <v>227</v>
      </c>
      <c r="C1" s="166"/>
      <c r="D1" s="166"/>
    </row>
    <row r="2" spans="1:4" ht="15">
      <c r="A2" s="85"/>
      <c r="B2" s="85"/>
      <c r="C2" s="166" t="s">
        <v>228</v>
      </c>
      <c r="D2" s="166"/>
    </row>
    <row r="3" spans="1:4" ht="15">
      <c r="A3" s="85"/>
      <c r="B3" s="85"/>
      <c r="C3" s="166" t="s">
        <v>229</v>
      </c>
      <c r="D3" s="166"/>
    </row>
    <row r="4" spans="1:4" ht="15">
      <c r="A4" s="85"/>
      <c r="B4" s="85"/>
      <c r="C4" s="85"/>
      <c r="D4" s="85"/>
    </row>
    <row r="5" spans="1:4" ht="15">
      <c r="A5" s="85"/>
      <c r="B5" s="166" t="s">
        <v>230</v>
      </c>
      <c r="C5" s="166"/>
      <c r="D5" s="166"/>
    </row>
    <row r="6" spans="1:4" ht="15.75">
      <c r="A6" s="85"/>
      <c r="B6" s="154" t="s">
        <v>231</v>
      </c>
      <c r="C6" s="154"/>
      <c r="D6" s="154"/>
    </row>
    <row r="7" spans="1:4" ht="15.75">
      <c r="A7" s="85"/>
      <c r="B7" s="85"/>
      <c r="C7" s="86"/>
      <c r="D7" s="85"/>
    </row>
    <row r="8" spans="1:4" s="90" customFormat="1" ht="45">
      <c r="A8" s="87" t="s">
        <v>232</v>
      </c>
      <c r="B8" s="87" t="s">
        <v>120</v>
      </c>
      <c r="C8" s="88" t="s">
        <v>233</v>
      </c>
      <c r="D8" s="89" t="s">
        <v>211</v>
      </c>
    </row>
    <row r="9" spans="1:4" ht="14.25">
      <c r="A9" s="91">
        <v>1</v>
      </c>
      <c r="B9" s="91">
        <v>2</v>
      </c>
      <c r="C9" s="91">
        <v>3</v>
      </c>
      <c r="D9" s="91">
        <v>6</v>
      </c>
    </row>
    <row r="10" spans="1:4" ht="15">
      <c r="A10" s="91" t="s">
        <v>234</v>
      </c>
      <c r="B10" s="72" t="s">
        <v>235</v>
      </c>
      <c r="C10" s="11"/>
      <c r="D10" s="11"/>
    </row>
    <row r="11" spans="1:4" ht="28.5">
      <c r="A11" s="92">
        <v>1</v>
      </c>
      <c r="B11" s="93" t="s">
        <v>236</v>
      </c>
      <c r="C11" s="94" t="s">
        <v>237</v>
      </c>
      <c r="D11" s="24">
        <v>3540000</v>
      </c>
    </row>
    <row r="12" spans="1:4" ht="14.25">
      <c r="A12" s="91">
        <v>2</v>
      </c>
      <c r="B12" s="11" t="s">
        <v>238</v>
      </c>
      <c r="C12" s="91" t="s">
        <v>239</v>
      </c>
      <c r="D12" s="95"/>
    </row>
    <row r="13" spans="1:4" ht="28.5">
      <c r="A13" s="94">
        <v>3</v>
      </c>
      <c r="B13" s="96" t="s">
        <v>240</v>
      </c>
      <c r="C13" s="91" t="s">
        <v>241</v>
      </c>
      <c r="D13" s="11">
        <v>424160</v>
      </c>
    </row>
    <row r="14" spans="1:4" s="99" customFormat="1" ht="17.25" customHeight="1">
      <c r="A14" s="97"/>
      <c r="B14" s="97" t="s">
        <v>242</v>
      </c>
      <c r="C14" s="98"/>
      <c r="D14" s="97">
        <f>D11+D12+D13</f>
        <v>3964160</v>
      </c>
    </row>
    <row r="15" spans="1:4" ht="23.25" customHeight="1">
      <c r="A15" s="91" t="s">
        <v>243</v>
      </c>
      <c r="B15" s="72" t="s">
        <v>244</v>
      </c>
      <c r="C15" s="91"/>
      <c r="D15" s="11"/>
    </row>
    <row r="16" spans="1:4" ht="14.25">
      <c r="A16" s="11">
        <v>1</v>
      </c>
      <c r="B16" s="11" t="s">
        <v>245</v>
      </c>
      <c r="C16" s="91" t="s">
        <v>246</v>
      </c>
      <c r="D16" s="11">
        <v>952250</v>
      </c>
    </row>
    <row r="17" spans="1:4" ht="14.25">
      <c r="A17" s="11">
        <v>2</v>
      </c>
      <c r="B17" s="11" t="s">
        <v>247</v>
      </c>
      <c r="C17" s="91" t="s">
        <v>248</v>
      </c>
      <c r="D17" s="11"/>
    </row>
    <row r="18" spans="1:4" ht="14.25">
      <c r="A18" s="11">
        <v>3</v>
      </c>
      <c r="B18" s="11" t="s">
        <v>249</v>
      </c>
      <c r="C18" s="91" t="s">
        <v>250</v>
      </c>
      <c r="D18" s="11"/>
    </row>
    <row r="19" spans="1:4" s="99" customFormat="1" ht="20.25" customHeight="1">
      <c r="A19" s="97"/>
      <c r="B19" s="100" t="s">
        <v>251</v>
      </c>
      <c r="C19" s="100"/>
      <c r="D19" s="97">
        <f>D16</f>
        <v>952250</v>
      </c>
    </row>
    <row r="20" spans="1:4" ht="0.75" customHeight="1">
      <c r="A20" s="11"/>
      <c r="B20" s="11"/>
      <c r="C20" s="11"/>
      <c r="D20" s="11"/>
    </row>
    <row r="21" spans="1:4" ht="15">
      <c r="A21" s="3"/>
      <c r="B21" s="101" t="s">
        <v>252</v>
      </c>
      <c r="C21" s="3"/>
      <c r="D21" s="3"/>
    </row>
    <row r="22" spans="1:4" ht="19.5" customHeight="1">
      <c r="A22" s="3">
        <v>1</v>
      </c>
      <c r="B22" s="102" t="s">
        <v>253</v>
      </c>
      <c r="C22" s="3"/>
      <c r="D22" s="103">
        <v>19913741</v>
      </c>
    </row>
    <row r="23" spans="1:4" ht="20.25" customHeight="1">
      <c r="A23" s="3">
        <v>2</v>
      </c>
      <c r="B23" s="104" t="s">
        <v>254</v>
      </c>
      <c r="C23" s="3"/>
      <c r="D23" s="103">
        <v>22925651</v>
      </c>
    </row>
    <row r="24" spans="1:4" ht="19.5" customHeight="1">
      <c r="A24" s="3">
        <v>3</v>
      </c>
      <c r="B24" s="104" t="s">
        <v>255</v>
      </c>
      <c r="C24" s="3"/>
      <c r="D24" s="54"/>
    </row>
    <row r="25" spans="1:4" ht="14.25">
      <c r="A25" s="3"/>
      <c r="B25" s="104" t="s">
        <v>256</v>
      </c>
      <c r="C25" s="3"/>
      <c r="D25" s="66">
        <f>D22-D23</f>
        <v>-3011910</v>
      </c>
    </row>
    <row r="26" spans="1:4" ht="14.25">
      <c r="A26" s="3"/>
      <c r="B26" s="104" t="s">
        <v>257</v>
      </c>
      <c r="C26" s="3"/>
      <c r="D26" s="103">
        <v>0</v>
      </c>
    </row>
    <row r="27" spans="1:4" ht="22.5" customHeight="1">
      <c r="A27" s="3" t="s">
        <v>258</v>
      </c>
      <c r="B27" s="3" t="s">
        <v>259</v>
      </c>
      <c r="C27" s="3"/>
      <c r="D27" s="103">
        <f>D29+D30+D31</f>
        <v>3964160</v>
      </c>
    </row>
    <row r="28" spans="1:4" ht="17.25" customHeight="1">
      <c r="A28" s="3">
        <v>1</v>
      </c>
      <c r="B28" s="3" t="s">
        <v>260</v>
      </c>
      <c r="C28" s="3"/>
      <c r="D28" s="54">
        <v>0</v>
      </c>
    </row>
    <row r="29" spans="1:4" ht="14.25">
      <c r="A29" s="3">
        <v>2</v>
      </c>
      <c r="B29" s="104" t="s">
        <v>261</v>
      </c>
      <c r="C29" s="3"/>
      <c r="D29" s="103">
        <v>3540000</v>
      </c>
    </row>
    <row r="30" spans="1:4" ht="14.25">
      <c r="A30" s="3">
        <v>3</v>
      </c>
      <c r="B30" s="104" t="s">
        <v>262</v>
      </c>
      <c r="C30" s="3"/>
      <c r="D30" s="103">
        <v>0</v>
      </c>
    </row>
    <row r="31" spans="1:4" ht="17.25" customHeight="1">
      <c r="A31" s="3">
        <v>4</v>
      </c>
      <c r="B31" s="163" t="s">
        <v>263</v>
      </c>
      <c r="C31" s="163"/>
      <c r="D31" s="103">
        <v>424160</v>
      </c>
    </row>
    <row r="32" spans="1:4" ht="28.5" customHeight="1">
      <c r="A32" s="3"/>
      <c r="B32" s="163"/>
      <c r="C32" s="163"/>
      <c r="D32" s="103"/>
    </row>
    <row r="33" spans="1:4" ht="15.75" customHeight="1">
      <c r="A33" s="3"/>
      <c r="B33" s="3"/>
      <c r="C33" s="31"/>
      <c r="D33" s="66"/>
    </row>
    <row r="34" spans="2:4" ht="37.5" customHeight="1">
      <c r="B34" s="164"/>
      <c r="C34" s="164"/>
      <c r="D34" s="164"/>
    </row>
    <row r="35" spans="3:4" ht="18.75" customHeight="1">
      <c r="C35" s="157" t="s">
        <v>93</v>
      </c>
      <c r="D35" s="157"/>
    </row>
    <row r="36" spans="3:4" ht="24" customHeight="1">
      <c r="C36" s="157" t="s">
        <v>45</v>
      </c>
      <c r="D36" s="157"/>
    </row>
    <row r="37" ht="12.75">
      <c r="D37" s="43"/>
    </row>
  </sheetData>
  <mergeCells count="9">
    <mergeCell ref="B1:D1"/>
    <mergeCell ref="C2:D2"/>
    <mergeCell ref="C3:D3"/>
    <mergeCell ref="B5:D5"/>
    <mergeCell ref="C36:D36"/>
    <mergeCell ref="B6:D6"/>
    <mergeCell ref="B31:C32"/>
    <mergeCell ref="B34:D34"/>
    <mergeCell ref="C35:D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workbookViewId="0" topLeftCell="A1">
      <selection activeCell="I19" sqref="I19"/>
    </sheetView>
  </sheetViews>
  <sheetFormatPr defaultColWidth="9.00390625" defaultRowHeight="12.75"/>
  <cols>
    <col min="1" max="1" width="5.375" style="0" customWidth="1"/>
    <col min="2" max="2" width="31.00390625" style="0" customWidth="1"/>
    <col min="3" max="3" width="13.875" style="0" customWidth="1"/>
    <col min="4" max="4" width="12.125" style="0" customWidth="1"/>
    <col min="5" max="5" width="11.25390625" style="0" customWidth="1"/>
    <col min="6" max="6" width="11.625" style="0" customWidth="1"/>
    <col min="7" max="7" width="11.125" style="0" customWidth="1"/>
    <col min="8" max="8" width="11.25390625" style="0" customWidth="1"/>
    <col min="9" max="14" width="11.75390625" style="0" customWidth="1"/>
    <col min="15" max="15" width="12.25390625" style="0" customWidth="1"/>
  </cols>
  <sheetData>
    <row r="1" spans="1:15" ht="20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0.25" customHeight="1">
      <c r="A2" s="105"/>
      <c r="B2" s="105"/>
      <c r="C2" s="105"/>
      <c r="D2" s="105"/>
      <c r="E2" s="105"/>
      <c r="F2" s="105"/>
      <c r="G2" s="105"/>
      <c r="H2" s="105"/>
      <c r="I2" s="105"/>
      <c r="J2" s="170" t="s">
        <v>264</v>
      </c>
      <c r="K2" s="170"/>
      <c r="L2" s="170"/>
      <c r="M2" s="170"/>
      <c r="N2" s="170"/>
      <c r="O2" s="105"/>
    </row>
    <row r="3" spans="1:15" ht="14.25">
      <c r="A3" s="171" t="s">
        <v>265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06"/>
      <c r="B4" s="106"/>
      <c r="C4" s="106"/>
      <c r="D4" s="106"/>
      <c r="E4" s="106"/>
      <c r="F4" s="106"/>
      <c r="G4" s="106"/>
      <c r="H4" s="106"/>
      <c r="I4" s="106"/>
      <c r="J4" s="171" t="s">
        <v>266</v>
      </c>
      <c r="K4" s="171"/>
      <c r="L4" s="171"/>
      <c r="M4" s="171"/>
      <c r="N4" s="106"/>
      <c r="O4" s="106"/>
    </row>
    <row r="5" spans="1:15" ht="19.5" customHeight="1">
      <c r="A5" s="69"/>
      <c r="B5" s="172" t="s">
        <v>267</v>
      </c>
      <c r="C5" s="172"/>
      <c r="D5" s="172"/>
      <c r="E5" s="172"/>
      <c r="F5" s="172"/>
      <c r="G5" s="172"/>
      <c r="H5" s="172"/>
      <c r="I5" s="172"/>
      <c r="J5" s="172"/>
      <c r="K5" s="172"/>
      <c r="L5" s="69"/>
      <c r="M5" s="69"/>
      <c r="N5" s="69"/>
      <c r="O5" s="69"/>
    </row>
    <row r="6" spans="1:15" ht="14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s="43" customFormat="1" ht="14.25" customHeight="1">
      <c r="A7" s="143" t="s">
        <v>268</v>
      </c>
      <c r="B7" s="146" t="s">
        <v>269</v>
      </c>
      <c r="C7" s="147"/>
      <c r="D7" s="18">
        <v>2006</v>
      </c>
      <c r="E7" s="18">
        <v>2007</v>
      </c>
      <c r="F7" s="18">
        <v>2008</v>
      </c>
      <c r="G7" s="107">
        <v>2009</v>
      </c>
      <c r="H7" s="107">
        <v>2010</v>
      </c>
      <c r="I7" s="18">
        <v>2011</v>
      </c>
      <c r="J7" s="18">
        <v>2012</v>
      </c>
      <c r="K7" s="18">
        <v>2013</v>
      </c>
      <c r="L7" s="18">
        <v>2014</v>
      </c>
      <c r="M7" s="18">
        <v>2015</v>
      </c>
      <c r="N7" s="18">
        <v>2016</v>
      </c>
      <c r="O7" s="148" t="s">
        <v>270</v>
      </c>
    </row>
    <row r="8" spans="1:15" ht="17.25" customHeight="1">
      <c r="A8" s="144"/>
      <c r="B8" s="168" t="s">
        <v>271</v>
      </c>
      <c r="C8" s="148" t="s">
        <v>272</v>
      </c>
      <c r="D8" s="11">
        <v>19913741</v>
      </c>
      <c r="E8" s="11">
        <v>19952600</v>
      </c>
      <c r="F8" s="11">
        <v>20051700</v>
      </c>
      <c r="G8" s="11">
        <v>20151300</v>
      </c>
      <c r="H8" s="11">
        <v>20250700</v>
      </c>
      <c r="I8" s="11">
        <v>20354200</v>
      </c>
      <c r="J8" s="11">
        <v>20455800</v>
      </c>
      <c r="K8" s="11">
        <v>20659500</v>
      </c>
      <c r="L8" s="11">
        <v>20866000</v>
      </c>
      <c r="M8" s="11">
        <v>21074600</v>
      </c>
      <c r="N8" s="11">
        <v>21240300</v>
      </c>
      <c r="O8" s="149"/>
    </row>
    <row r="9" spans="1:15" ht="51.75" customHeight="1">
      <c r="A9" s="145"/>
      <c r="B9" s="169"/>
      <c r="C9" s="167"/>
      <c r="D9" s="12" t="s">
        <v>273</v>
      </c>
      <c r="E9" s="38" t="s">
        <v>274</v>
      </c>
      <c r="F9" s="12" t="s">
        <v>275</v>
      </c>
      <c r="G9" s="12" t="s">
        <v>276</v>
      </c>
      <c r="H9" s="12" t="s">
        <v>277</v>
      </c>
      <c r="I9" s="12" t="s">
        <v>278</v>
      </c>
      <c r="J9" s="12" t="s">
        <v>279</v>
      </c>
      <c r="K9" s="12" t="s">
        <v>280</v>
      </c>
      <c r="L9" s="12" t="s">
        <v>281</v>
      </c>
      <c r="M9" s="12" t="s">
        <v>282</v>
      </c>
      <c r="N9" s="12" t="s">
        <v>283</v>
      </c>
      <c r="O9" s="167"/>
    </row>
    <row r="10" spans="1:15" s="43" customFormat="1" ht="14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</row>
    <row r="11" spans="1:15" ht="28.5">
      <c r="A11" s="9" t="s">
        <v>284</v>
      </c>
      <c r="B11" s="12" t="s">
        <v>285</v>
      </c>
      <c r="C11" s="11">
        <f aca="true" t="shared" si="0" ref="C11:O11">C13</f>
        <v>2268757</v>
      </c>
      <c r="D11" s="11">
        <f t="shared" si="0"/>
        <v>952250</v>
      </c>
      <c r="E11" s="11">
        <f t="shared" si="0"/>
        <v>905150</v>
      </c>
      <c r="F11" s="11">
        <f t="shared" si="0"/>
        <v>677046</v>
      </c>
      <c r="G11" s="11">
        <f t="shared" si="0"/>
        <v>390200</v>
      </c>
      <c r="H11" s="11">
        <f t="shared" si="0"/>
        <v>389111</v>
      </c>
      <c r="I11" s="11">
        <f t="shared" si="0"/>
        <v>373000</v>
      </c>
      <c r="J11" s="11">
        <f t="shared" si="0"/>
        <v>373000</v>
      </c>
      <c r="K11" s="11">
        <f t="shared" si="0"/>
        <v>400000</v>
      </c>
      <c r="L11" s="11">
        <f t="shared" si="0"/>
        <v>430000</v>
      </c>
      <c r="M11" s="11">
        <f t="shared" si="0"/>
        <v>460000</v>
      </c>
      <c r="N11" s="11">
        <f t="shared" si="0"/>
        <v>482000</v>
      </c>
      <c r="O11" s="11">
        <f t="shared" si="0"/>
        <v>4856507</v>
      </c>
    </row>
    <row r="12" spans="1:15" ht="30" customHeight="1">
      <c r="A12" s="56" t="s">
        <v>286</v>
      </c>
      <c r="B12" s="12" t="s">
        <v>287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5.75" customHeight="1">
      <c r="A13" s="9" t="s">
        <v>288</v>
      </c>
      <c r="B13" s="9" t="s">
        <v>289</v>
      </c>
      <c r="C13" s="11">
        <v>2268757</v>
      </c>
      <c r="D13" s="11">
        <v>952250</v>
      </c>
      <c r="E13" s="11">
        <v>905150</v>
      </c>
      <c r="F13" s="11">
        <v>677046</v>
      </c>
      <c r="G13" s="11">
        <v>390200</v>
      </c>
      <c r="H13" s="11">
        <v>389111</v>
      </c>
      <c r="I13" s="11">
        <v>373000</v>
      </c>
      <c r="J13" s="11">
        <v>373000</v>
      </c>
      <c r="K13" s="11">
        <v>400000</v>
      </c>
      <c r="L13" s="11">
        <v>430000</v>
      </c>
      <c r="M13" s="11">
        <v>460000</v>
      </c>
      <c r="N13" s="11">
        <v>482000</v>
      </c>
      <c r="O13" s="11">
        <v>4856507</v>
      </c>
    </row>
    <row r="14" spans="1:15" ht="15.75" customHeight="1">
      <c r="A14" s="9" t="s">
        <v>290</v>
      </c>
      <c r="B14" s="9" t="s">
        <v>291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75" customHeight="1">
      <c r="A15" s="56" t="s">
        <v>292</v>
      </c>
      <c r="B15" s="108" t="s">
        <v>293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30" customHeight="1">
      <c r="A16" s="56" t="s">
        <v>294</v>
      </c>
      <c r="B16" s="12" t="s">
        <v>295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customHeight="1">
      <c r="A17" s="9" t="s">
        <v>296</v>
      </c>
      <c r="B17" s="9" t="s">
        <v>297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8.5">
      <c r="A18" s="56" t="s">
        <v>298</v>
      </c>
      <c r="B18" s="12" t="s">
        <v>299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30.75" customHeight="1">
      <c r="A19" s="56" t="s">
        <v>300</v>
      </c>
      <c r="B19" s="12" t="s">
        <v>301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45" customHeight="1">
      <c r="A20" s="56" t="s">
        <v>302</v>
      </c>
      <c r="B20" s="12" t="s">
        <v>303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>
      <c r="A22" s="3"/>
      <c r="B22" s="3"/>
      <c r="C22" s="3"/>
      <c r="D22" s="3"/>
      <c r="E22" s="157" t="s">
        <v>304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5" ht="14.25">
      <c r="A23" s="3"/>
      <c r="B23" s="3"/>
      <c r="C23" s="3"/>
      <c r="D23" s="3"/>
      <c r="O23" s="3"/>
    </row>
    <row r="24" spans="5:15" ht="14.25">
      <c r="E24" s="157" t="s">
        <v>305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</sheetData>
  <mergeCells count="11">
    <mergeCell ref="J2:N2"/>
    <mergeCell ref="A3:O3"/>
    <mergeCell ref="J4:M4"/>
    <mergeCell ref="B5:K5"/>
    <mergeCell ref="E22:O22"/>
    <mergeCell ref="E24:O24"/>
    <mergeCell ref="A7:A9"/>
    <mergeCell ref="B7:C7"/>
    <mergeCell ref="O7:O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20" sqref="G20"/>
    </sheetView>
  </sheetViews>
  <sheetFormatPr defaultColWidth="9.00390625" defaultRowHeight="15.75" customHeight="1"/>
  <cols>
    <col min="1" max="1" width="6.625" style="0" customWidth="1"/>
    <col min="2" max="2" width="57.25390625" style="0" customWidth="1"/>
    <col min="3" max="3" width="14.625" style="0" customWidth="1"/>
  </cols>
  <sheetData>
    <row r="1" spans="1:6" ht="15.75" customHeight="1">
      <c r="A1" s="157" t="s">
        <v>306</v>
      </c>
      <c r="B1" s="157"/>
      <c r="C1" s="157"/>
      <c r="D1" s="3"/>
      <c r="E1" s="3"/>
      <c r="F1" s="3"/>
    </row>
    <row r="2" spans="1:6" ht="15.75" customHeight="1">
      <c r="A2" s="157" t="s">
        <v>307</v>
      </c>
      <c r="B2" s="157"/>
      <c r="C2" s="157"/>
      <c r="D2" s="3"/>
      <c r="E2" s="3"/>
      <c r="F2" s="3"/>
    </row>
    <row r="3" spans="1:6" ht="15.75" customHeight="1">
      <c r="A3" s="157" t="s">
        <v>116</v>
      </c>
      <c r="B3" s="157"/>
      <c r="C3" s="157"/>
      <c r="D3" s="3"/>
      <c r="E3" s="3"/>
      <c r="F3" s="3"/>
    </row>
    <row r="4" spans="1:6" ht="15.75" customHeight="1">
      <c r="A4" s="157" t="s">
        <v>308</v>
      </c>
      <c r="B4" s="157"/>
      <c r="C4" s="157"/>
      <c r="D4" s="3"/>
      <c r="E4" s="3"/>
      <c r="F4" s="3"/>
    </row>
    <row r="5" spans="1:6" ht="15.75" customHeight="1">
      <c r="A5" s="3"/>
      <c r="B5" s="3"/>
      <c r="C5" s="3"/>
      <c r="D5" s="3"/>
      <c r="E5" s="3"/>
      <c r="F5" s="3"/>
    </row>
    <row r="6" spans="1:6" ht="15.75" customHeight="1">
      <c r="A6" s="55"/>
      <c r="B6" s="28" t="s">
        <v>309</v>
      </c>
      <c r="C6" s="55"/>
      <c r="D6" s="3"/>
      <c r="E6" s="3"/>
      <c r="F6" s="3"/>
    </row>
    <row r="7" spans="1:6" ht="15.75" customHeight="1">
      <c r="A7" s="158" t="s">
        <v>310</v>
      </c>
      <c r="B7" s="158"/>
      <c r="C7" s="158"/>
      <c r="D7" s="3"/>
      <c r="E7" s="3"/>
      <c r="F7" s="3"/>
    </row>
    <row r="8" spans="1:6" ht="15.75" customHeight="1">
      <c r="A8" s="55"/>
      <c r="B8" s="28" t="s">
        <v>94</v>
      </c>
      <c r="C8" s="55"/>
      <c r="D8" s="3"/>
      <c r="E8" s="3"/>
      <c r="F8" s="3"/>
    </row>
    <row r="9" spans="1:6" ht="15.75" customHeight="1">
      <c r="A9" s="3"/>
      <c r="B9" s="3"/>
      <c r="C9" s="3"/>
      <c r="D9" s="3"/>
      <c r="E9" s="3"/>
      <c r="F9" s="3"/>
    </row>
    <row r="10" spans="1:6" ht="15.75" customHeight="1">
      <c r="A10" s="3"/>
      <c r="B10" s="106"/>
      <c r="C10" s="106"/>
      <c r="D10" s="106"/>
      <c r="E10" s="106"/>
      <c r="F10" s="106"/>
    </row>
    <row r="11" spans="1:6" ht="23.25" customHeight="1">
      <c r="A11" s="173" t="s">
        <v>311</v>
      </c>
      <c r="B11" s="173"/>
      <c r="C11" s="69"/>
      <c r="D11" s="3"/>
      <c r="E11" s="3"/>
      <c r="F11" s="3"/>
    </row>
    <row r="12" spans="1:6" ht="18.75" customHeight="1">
      <c r="A12" s="161" t="s">
        <v>312</v>
      </c>
      <c r="B12" s="161"/>
      <c r="C12" s="161"/>
      <c r="D12" s="3"/>
      <c r="E12" s="3"/>
      <c r="F12" s="3"/>
    </row>
    <row r="13" spans="1:6" ht="18.75" customHeight="1">
      <c r="A13" s="109"/>
      <c r="B13" s="109"/>
      <c r="C13" s="109"/>
      <c r="D13" s="3"/>
      <c r="E13" s="3"/>
      <c r="F13" s="3"/>
    </row>
    <row r="14" spans="1:6" s="43" customFormat="1" ht="15.75" customHeight="1">
      <c r="A14" s="18" t="s">
        <v>232</v>
      </c>
      <c r="B14" s="18" t="s">
        <v>313</v>
      </c>
      <c r="C14" s="18" t="s">
        <v>211</v>
      </c>
      <c r="D14" s="27"/>
      <c r="E14" s="27"/>
      <c r="F14" s="27"/>
    </row>
    <row r="15" spans="1:6" s="43" customFormat="1" ht="15.75" customHeight="1">
      <c r="A15" s="18">
        <v>1</v>
      </c>
      <c r="B15" s="18">
        <v>2</v>
      </c>
      <c r="C15" s="18">
        <v>3</v>
      </c>
      <c r="D15" s="27"/>
      <c r="E15" s="27"/>
      <c r="F15" s="27"/>
    </row>
    <row r="16" spans="1:6" ht="19.5" customHeight="1">
      <c r="A16" s="18">
        <v>1</v>
      </c>
      <c r="B16" s="9" t="s">
        <v>314</v>
      </c>
      <c r="C16" s="11">
        <v>3600</v>
      </c>
      <c r="D16" s="3"/>
      <c r="E16" s="3"/>
      <c r="F16" s="3"/>
    </row>
    <row r="17" spans="1:6" ht="15.75" customHeight="1">
      <c r="A17" s="18">
        <v>2</v>
      </c>
      <c r="B17" s="9" t="s">
        <v>315</v>
      </c>
      <c r="C17" s="11">
        <f>C18</f>
        <v>12000</v>
      </c>
      <c r="D17" s="3"/>
      <c r="E17" s="3"/>
      <c r="F17" s="3"/>
    </row>
    <row r="18" spans="1:6" ht="15.75" customHeight="1">
      <c r="A18" s="18"/>
      <c r="B18" s="108" t="s">
        <v>316</v>
      </c>
      <c r="C18" s="11">
        <v>12000</v>
      </c>
      <c r="D18" s="3"/>
      <c r="E18" s="3"/>
      <c r="F18" s="3"/>
    </row>
    <row r="19" spans="1:6" ht="21" customHeight="1">
      <c r="A19" s="18">
        <v>3</v>
      </c>
      <c r="B19" s="9" t="s">
        <v>317</v>
      </c>
      <c r="C19" s="11">
        <f>C20+C22</f>
        <v>14220</v>
      </c>
      <c r="D19" s="3"/>
      <c r="E19" s="3"/>
      <c r="F19" s="3"/>
    </row>
    <row r="20" spans="1:6" ht="27" customHeight="1">
      <c r="A20" s="18"/>
      <c r="B20" s="108" t="s">
        <v>318</v>
      </c>
      <c r="C20" s="11">
        <v>1800</v>
      </c>
      <c r="D20" s="3"/>
      <c r="E20" s="3"/>
      <c r="F20" s="3"/>
    </row>
    <row r="21" spans="1:6" ht="16.5" customHeight="1">
      <c r="A21" s="18"/>
      <c r="B21" s="9" t="s">
        <v>319</v>
      </c>
      <c r="C21" s="11"/>
      <c r="D21" s="3"/>
      <c r="E21" s="3"/>
      <c r="F21" s="3"/>
    </row>
    <row r="22" spans="1:6" ht="21" customHeight="1">
      <c r="A22" s="18"/>
      <c r="B22" s="108" t="s">
        <v>320</v>
      </c>
      <c r="C22" s="11">
        <f>C23+C24+C25+C26</f>
        <v>12420</v>
      </c>
      <c r="D22" s="3"/>
      <c r="E22" s="3"/>
      <c r="F22" s="3"/>
    </row>
    <row r="23" spans="1:6" ht="15.75" customHeight="1">
      <c r="A23" s="18"/>
      <c r="B23" s="9" t="s">
        <v>321</v>
      </c>
      <c r="C23" s="11">
        <v>8000</v>
      </c>
      <c r="D23" s="3"/>
      <c r="E23" s="3"/>
      <c r="F23" s="3"/>
    </row>
    <row r="24" spans="1:6" ht="15.75" customHeight="1">
      <c r="A24" s="18"/>
      <c r="B24" s="9" t="s">
        <v>322</v>
      </c>
      <c r="C24" s="11">
        <v>3000</v>
      </c>
      <c r="D24" s="3"/>
      <c r="E24" s="3"/>
      <c r="F24" s="3"/>
    </row>
    <row r="25" spans="1:6" ht="15.75" customHeight="1">
      <c r="A25" s="18"/>
      <c r="B25" s="9" t="s">
        <v>323</v>
      </c>
      <c r="C25" s="11">
        <v>1000</v>
      </c>
      <c r="D25" s="3"/>
      <c r="E25" s="3"/>
      <c r="F25" s="3"/>
    </row>
    <row r="26" spans="1:6" ht="15.75" customHeight="1">
      <c r="A26" s="18"/>
      <c r="B26" s="9" t="s">
        <v>324</v>
      </c>
      <c r="C26" s="9">
        <v>420</v>
      </c>
      <c r="D26" s="3"/>
      <c r="E26" s="3"/>
      <c r="F26" s="3"/>
    </row>
    <row r="27" spans="1:6" ht="19.5" customHeight="1">
      <c r="A27" s="18">
        <v>4</v>
      </c>
      <c r="B27" s="9" t="s">
        <v>325</v>
      </c>
      <c r="C27" s="11">
        <f>C16+C17-C19</f>
        <v>1380</v>
      </c>
      <c r="D27" s="3"/>
      <c r="E27" s="3"/>
      <c r="F27" s="3"/>
    </row>
    <row r="28" spans="1:6" ht="15.75" customHeight="1">
      <c r="A28" s="3"/>
      <c r="B28" s="3"/>
      <c r="C28" s="3"/>
      <c r="D28" s="3"/>
      <c r="E28" s="3"/>
      <c r="F28" s="3"/>
    </row>
    <row r="29" spans="1:6" ht="15.75" customHeight="1">
      <c r="A29" s="3"/>
      <c r="B29" s="151" t="s">
        <v>326</v>
      </c>
      <c r="C29" s="151"/>
      <c r="D29" s="3"/>
      <c r="E29" s="3"/>
      <c r="F29" s="3"/>
    </row>
    <row r="30" spans="1:6" ht="30.75" customHeight="1">
      <c r="A30" s="3"/>
      <c r="B30" s="157" t="s">
        <v>327</v>
      </c>
      <c r="C30" s="157"/>
      <c r="D30" s="3"/>
      <c r="E30" s="3"/>
      <c r="F30" s="3"/>
    </row>
  </sheetData>
  <mergeCells count="9">
    <mergeCell ref="A1:C1"/>
    <mergeCell ref="A2:C2"/>
    <mergeCell ref="A3:C3"/>
    <mergeCell ref="A4:C4"/>
    <mergeCell ref="B30:C30"/>
    <mergeCell ref="A7:C7"/>
    <mergeCell ref="A11:B11"/>
    <mergeCell ref="A12:C12"/>
    <mergeCell ref="B29:C2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workbookViewId="0" topLeftCell="C1">
      <selection activeCell="N13" sqref="N13"/>
    </sheetView>
  </sheetViews>
  <sheetFormatPr defaultColWidth="9.00390625" defaultRowHeight="12.75"/>
  <cols>
    <col min="1" max="1" width="4.00390625" style="3" customWidth="1"/>
    <col min="2" max="2" width="5.75390625" style="3" bestFit="1" customWidth="1"/>
    <col min="3" max="3" width="9.125" style="3" customWidth="1"/>
    <col min="4" max="4" width="6.125" style="3" customWidth="1"/>
    <col min="5" max="5" width="35.00390625" style="3" customWidth="1"/>
    <col min="6" max="6" width="9.625" style="3" customWidth="1"/>
    <col min="7" max="7" width="11.375" style="3" customWidth="1"/>
    <col min="8" max="8" width="11.625" style="3" customWidth="1"/>
    <col min="9" max="10" width="11.25390625" style="3" customWidth="1"/>
    <col min="11" max="11" width="11.375" style="3" customWidth="1"/>
    <col min="12" max="12" width="10.25390625" style="3" customWidth="1"/>
    <col min="13" max="13" width="11.125" style="3" customWidth="1"/>
    <col min="14" max="16384" width="9.125" style="3" customWidth="1"/>
  </cols>
  <sheetData>
    <row r="1" spans="6:13" ht="14.25">
      <c r="F1" s="171" t="s">
        <v>328</v>
      </c>
      <c r="G1" s="171"/>
      <c r="H1" s="171"/>
      <c r="I1" s="171"/>
      <c r="J1" s="171"/>
      <c r="K1" s="171"/>
      <c r="L1" s="171"/>
      <c r="M1" s="171"/>
    </row>
    <row r="2" spans="6:13" ht="14.25">
      <c r="F2" s="157" t="s">
        <v>329</v>
      </c>
      <c r="G2" s="157"/>
      <c r="H2" s="157"/>
      <c r="I2" s="157"/>
      <c r="J2" s="157"/>
      <c r="K2" s="157"/>
      <c r="L2" s="157"/>
      <c r="M2" s="157"/>
    </row>
    <row r="3" spans="6:13" ht="9.75" customHeight="1">
      <c r="F3" s="157"/>
      <c r="G3" s="157"/>
      <c r="H3" s="157"/>
      <c r="I3" s="157"/>
      <c r="J3" s="157"/>
      <c r="K3" s="157"/>
      <c r="L3" s="157"/>
      <c r="M3" s="157"/>
    </row>
    <row r="4" spans="3:13" ht="15.75">
      <c r="C4" s="154" t="s">
        <v>330</v>
      </c>
      <c r="D4" s="154"/>
      <c r="E4" s="154"/>
      <c r="F4" s="154"/>
      <c r="G4" s="154"/>
      <c r="H4" s="154"/>
      <c r="I4" s="154"/>
      <c r="J4" s="154"/>
      <c r="K4" s="154"/>
      <c r="L4" s="154"/>
      <c r="M4" s="28"/>
    </row>
    <row r="5" spans="3:13" s="110" customFormat="1" ht="15.75" customHeight="1">
      <c r="C5" s="181" t="s">
        <v>331</v>
      </c>
      <c r="D5" s="181"/>
      <c r="E5" s="181"/>
      <c r="F5" s="181"/>
      <c r="G5" s="181"/>
      <c r="H5" s="181"/>
      <c r="I5" s="181"/>
      <c r="J5" s="181"/>
      <c r="K5" s="181"/>
      <c r="L5" s="181"/>
      <c r="M5" s="111"/>
    </row>
    <row r="6" spans="1:13" s="112" customFormat="1" ht="14.25">
      <c r="A6" s="182" t="s">
        <v>232</v>
      </c>
      <c r="B6" s="182" t="s">
        <v>0</v>
      </c>
      <c r="C6" s="182" t="s">
        <v>1</v>
      </c>
      <c r="D6" s="182" t="s">
        <v>2</v>
      </c>
      <c r="E6" s="182" t="s">
        <v>332</v>
      </c>
      <c r="F6" s="168" t="s">
        <v>333</v>
      </c>
      <c r="G6" s="168" t="s">
        <v>334</v>
      </c>
      <c r="H6" s="185" t="s">
        <v>335</v>
      </c>
      <c r="I6" s="185"/>
      <c r="J6" s="185"/>
      <c r="K6" s="185"/>
      <c r="L6" s="185"/>
      <c r="M6" s="185"/>
    </row>
    <row r="7" spans="1:13" s="112" customFormat="1" ht="15">
      <c r="A7" s="183"/>
      <c r="B7" s="183"/>
      <c r="C7" s="183"/>
      <c r="D7" s="183"/>
      <c r="E7" s="183"/>
      <c r="F7" s="174"/>
      <c r="G7" s="174"/>
      <c r="H7" s="186">
        <v>2006</v>
      </c>
      <c r="I7" s="187"/>
      <c r="J7" s="187"/>
      <c r="K7" s="188"/>
      <c r="L7" s="2">
        <v>2007</v>
      </c>
      <c r="M7" s="113">
        <v>2008</v>
      </c>
    </row>
    <row r="8" spans="1:13" s="112" customFormat="1" ht="14.25" customHeight="1">
      <c r="A8" s="183"/>
      <c r="B8" s="183"/>
      <c r="C8" s="183"/>
      <c r="D8" s="183"/>
      <c r="E8" s="183"/>
      <c r="F8" s="174"/>
      <c r="G8" s="174"/>
      <c r="H8" s="174" t="s">
        <v>336</v>
      </c>
      <c r="I8" s="175" t="s">
        <v>337</v>
      </c>
      <c r="J8" s="177" t="s">
        <v>338</v>
      </c>
      <c r="K8" s="179" t="s">
        <v>339</v>
      </c>
      <c r="L8" s="168" t="s">
        <v>337</v>
      </c>
      <c r="M8" s="168" t="s">
        <v>340</v>
      </c>
    </row>
    <row r="9" spans="1:13" s="112" customFormat="1" ht="23.25" customHeight="1">
      <c r="A9" s="184"/>
      <c r="B9" s="184"/>
      <c r="C9" s="184"/>
      <c r="D9" s="184"/>
      <c r="E9" s="184"/>
      <c r="F9" s="169"/>
      <c r="G9" s="169"/>
      <c r="H9" s="169"/>
      <c r="I9" s="176"/>
      <c r="J9" s="178"/>
      <c r="K9" s="180"/>
      <c r="L9" s="169"/>
      <c r="M9" s="169"/>
    </row>
    <row r="10" spans="1:13" s="27" customFormat="1" ht="14.25">
      <c r="A10" s="18">
        <v>1</v>
      </c>
      <c r="B10" s="18">
        <v>2</v>
      </c>
      <c r="C10" s="18">
        <v>3</v>
      </c>
      <c r="D10" s="18"/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</row>
    <row r="11" spans="1:13" ht="29.25" customHeight="1">
      <c r="A11" s="2">
        <v>1</v>
      </c>
      <c r="B11" s="22" t="s">
        <v>341</v>
      </c>
      <c r="C11" s="22" t="s">
        <v>342</v>
      </c>
      <c r="D11" s="22" t="s">
        <v>343</v>
      </c>
      <c r="E11" s="12" t="s">
        <v>344</v>
      </c>
      <c r="F11" s="83">
        <v>2006</v>
      </c>
      <c r="G11" s="24">
        <f>H11</f>
        <v>22000</v>
      </c>
      <c r="H11" s="24">
        <f>J11+I11</f>
        <v>22000</v>
      </c>
      <c r="I11" s="24">
        <v>22000</v>
      </c>
      <c r="J11" s="24"/>
      <c r="K11" s="24"/>
      <c r="L11" s="24"/>
      <c r="M11" s="24"/>
    </row>
    <row r="12" spans="1:13" s="57" customFormat="1" ht="18.75" customHeight="1">
      <c r="A12" s="14"/>
      <c r="B12" s="114"/>
      <c r="C12" s="14"/>
      <c r="D12" s="14"/>
      <c r="E12" s="115" t="s">
        <v>345</v>
      </c>
      <c r="F12" s="116"/>
      <c r="G12" s="26">
        <f>SUM(G11:G11)</f>
        <v>22000</v>
      </c>
      <c r="H12" s="26">
        <f>SUM(H11:H11)</f>
        <v>22000</v>
      </c>
      <c r="I12" s="26">
        <f>SUM(I11:I11)</f>
        <v>22000</v>
      </c>
      <c r="J12" s="26">
        <f>SUM(J11:J11)</f>
        <v>0</v>
      </c>
      <c r="K12" s="26"/>
      <c r="L12" s="26"/>
      <c r="M12" s="26"/>
    </row>
    <row r="13" spans="1:13" ht="42.75" customHeight="1">
      <c r="A13" s="2">
        <v>2</v>
      </c>
      <c r="B13" s="117"/>
      <c r="C13" s="2">
        <v>60016</v>
      </c>
      <c r="D13" s="2">
        <v>6050</v>
      </c>
      <c r="E13" s="12" t="s">
        <v>346</v>
      </c>
      <c r="F13" s="118">
        <v>2006</v>
      </c>
      <c r="G13" s="24">
        <f>H13</f>
        <v>150000</v>
      </c>
      <c r="H13" s="24">
        <f>I13+J13+K13</f>
        <v>150000</v>
      </c>
      <c r="I13" s="24">
        <v>150000</v>
      </c>
      <c r="J13" s="24"/>
      <c r="K13" s="24"/>
      <c r="L13" s="24"/>
      <c r="M13" s="24"/>
    </row>
    <row r="14" spans="1:13" ht="45.75" customHeight="1">
      <c r="A14" s="2">
        <v>3</v>
      </c>
      <c r="B14" s="117"/>
      <c r="C14" s="2">
        <v>60016</v>
      </c>
      <c r="D14" s="2">
        <v>6050</v>
      </c>
      <c r="E14" s="67" t="s">
        <v>347</v>
      </c>
      <c r="F14" s="118">
        <v>2006</v>
      </c>
      <c r="G14" s="24">
        <f>H14</f>
        <v>3667000</v>
      </c>
      <c r="H14" s="24">
        <f>I14+J14+K14</f>
        <v>3667000</v>
      </c>
      <c r="I14" s="24">
        <v>917000</v>
      </c>
      <c r="J14" s="24"/>
      <c r="K14" s="24">
        <v>2750000</v>
      </c>
      <c r="L14" s="24"/>
      <c r="M14" s="24"/>
    </row>
    <row r="15" spans="1:13" s="57" customFormat="1" ht="19.5" customHeight="1">
      <c r="A15" s="14"/>
      <c r="B15" s="114"/>
      <c r="C15" s="14"/>
      <c r="D15" s="14"/>
      <c r="E15" s="115" t="s">
        <v>348</v>
      </c>
      <c r="F15" s="119"/>
      <c r="G15" s="26">
        <f>G13+G14</f>
        <v>3817000</v>
      </c>
      <c r="H15" s="26">
        <f>H13+H14</f>
        <v>3817000</v>
      </c>
      <c r="I15" s="26">
        <f>I13+I14</f>
        <v>1067000</v>
      </c>
      <c r="J15" s="26"/>
      <c r="K15" s="8">
        <f>SUM(K13:K14)</f>
        <v>2750000</v>
      </c>
      <c r="L15" s="26"/>
      <c r="M15" s="26"/>
    </row>
    <row r="16" spans="1:13" ht="24" customHeight="1">
      <c r="A16" s="2">
        <v>4</v>
      </c>
      <c r="B16" s="117">
        <v>700</v>
      </c>
      <c r="C16" s="2">
        <v>70005</v>
      </c>
      <c r="D16" s="2">
        <v>6060</v>
      </c>
      <c r="E16" s="67" t="s">
        <v>349</v>
      </c>
      <c r="F16" s="120">
        <v>2006</v>
      </c>
      <c r="G16" s="24">
        <f>H16</f>
        <v>200000</v>
      </c>
      <c r="H16" s="24">
        <f>I16+J16+K16</f>
        <v>200000</v>
      </c>
      <c r="I16" s="24">
        <v>200000</v>
      </c>
      <c r="J16" s="24"/>
      <c r="K16" s="9"/>
      <c r="L16" s="24"/>
      <c r="M16" s="24"/>
    </row>
    <row r="17" spans="1:13" ht="25.5" customHeight="1">
      <c r="A17" s="2">
        <v>5</v>
      </c>
      <c r="B17" s="117"/>
      <c r="C17" s="2">
        <v>70005</v>
      </c>
      <c r="D17" s="2">
        <v>6060</v>
      </c>
      <c r="E17" s="67" t="s">
        <v>350</v>
      </c>
      <c r="F17" s="83">
        <v>2006</v>
      </c>
      <c r="G17" s="24">
        <f>H17</f>
        <v>50000</v>
      </c>
      <c r="H17" s="24">
        <f>I17</f>
        <v>50000</v>
      </c>
      <c r="I17" s="24">
        <v>50000</v>
      </c>
      <c r="J17" s="24"/>
      <c r="K17" s="9"/>
      <c r="L17" s="24"/>
      <c r="M17" s="24"/>
    </row>
    <row r="18" spans="1:13" s="70" customFormat="1" ht="21.75" customHeight="1">
      <c r="A18" s="46"/>
      <c r="B18" s="121"/>
      <c r="C18" s="46"/>
      <c r="D18" s="46"/>
      <c r="E18" s="122" t="s">
        <v>351</v>
      </c>
      <c r="F18" s="123"/>
      <c r="G18" s="49">
        <f>SUM(G16:G17)</f>
        <v>250000</v>
      </c>
      <c r="H18" s="49">
        <f>SUM(H16:H17)</f>
        <v>250000</v>
      </c>
      <c r="I18" s="49">
        <f>SUM(I16:I17)</f>
        <v>250000</v>
      </c>
      <c r="J18" s="49"/>
      <c r="K18" s="44"/>
      <c r="L18" s="49"/>
      <c r="M18" s="49"/>
    </row>
    <row r="19" spans="1:13" s="61" customFormat="1" ht="28.5" customHeight="1">
      <c r="A19" s="62">
        <v>6</v>
      </c>
      <c r="B19" s="124">
        <v>750</v>
      </c>
      <c r="C19" s="62">
        <v>75023</v>
      </c>
      <c r="D19" s="62">
        <v>6060</v>
      </c>
      <c r="E19" s="125" t="s">
        <v>352</v>
      </c>
      <c r="F19" s="126">
        <v>2006</v>
      </c>
      <c r="G19" s="127">
        <f>H19</f>
        <v>10000</v>
      </c>
      <c r="H19" s="127">
        <f>I19</f>
        <v>10000</v>
      </c>
      <c r="I19" s="127">
        <v>10000</v>
      </c>
      <c r="J19" s="127"/>
      <c r="K19" s="59"/>
      <c r="L19" s="127"/>
      <c r="M19" s="127"/>
    </row>
    <row r="20" spans="1:13" s="70" customFormat="1" ht="20.25" customHeight="1">
      <c r="A20" s="46"/>
      <c r="B20" s="121"/>
      <c r="C20" s="46"/>
      <c r="D20" s="46"/>
      <c r="E20" s="122" t="s">
        <v>353</v>
      </c>
      <c r="F20" s="123"/>
      <c r="G20" s="49">
        <f>SUM(G19)</f>
        <v>10000</v>
      </c>
      <c r="H20" s="49">
        <f>SUM(H19)</f>
        <v>10000</v>
      </c>
      <c r="I20" s="49">
        <f>SUM(I19)</f>
        <v>10000</v>
      </c>
      <c r="J20" s="49"/>
      <c r="K20" s="44"/>
      <c r="L20" s="49"/>
      <c r="M20" s="49"/>
    </row>
    <row r="21" spans="1:13" ht="42" customHeight="1">
      <c r="A21" s="2">
        <v>7</v>
      </c>
      <c r="B21" s="117">
        <v>801</v>
      </c>
      <c r="C21" s="2">
        <v>80101</v>
      </c>
      <c r="D21" s="2">
        <v>6050</v>
      </c>
      <c r="E21" s="83" t="s">
        <v>354</v>
      </c>
      <c r="F21" s="83">
        <v>2006</v>
      </c>
      <c r="G21" s="24">
        <f>H21</f>
        <v>380000</v>
      </c>
      <c r="H21" s="24">
        <f>I21</f>
        <v>380000</v>
      </c>
      <c r="I21" s="24">
        <v>380000</v>
      </c>
      <c r="J21" s="24"/>
      <c r="K21" s="9"/>
      <c r="L21" s="24"/>
      <c r="M21" s="24"/>
    </row>
    <row r="22" spans="1:13" ht="29.25" customHeight="1">
      <c r="A22" s="2">
        <v>8</v>
      </c>
      <c r="B22" s="117"/>
      <c r="C22" s="2">
        <v>80101</v>
      </c>
      <c r="D22" s="2">
        <v>6050</v>
      </c>
      <c r="E22" s="83" t="s">
        <v>355</v>
      </c>
      <c r="F22" s="83" t="s">
        <v>356</v>
      </c>
      <c r="G22" s="24">
        <f>H22+L22</f>
        <v>3605000</v>
      </c>
      <c r="H22" s="24">
        <f>I22+J22+K22</f>
        <v>3105000</v>
      </c>
      <c r="I22" s="24">
        <v>3105000</v>
      </c>
      <c r="J22" s="24"/>
      <c r="K22" s="9"/>
      <c r="L22" s="24">
        <v>500000</v>
      </c>
      <c r="M22" s="24"/>
    </row>
    <row r="23" spans="1:13" ht="18" customHeight="1">
      <c r="A23" s="2"/>
      <c r="B23" s="117"/>
      <c r="C23" s="2"/>
      <c r="D23" s="2"/>
      <c r="E23" s="83" t="s">
        <v>357</v>
      </c>
      <c r="F23" s="83"/>
      <c r="G23" s="24">
        <f>H23</f>
        <v>105000</v>
      </c>
      <c r="H23" s="24">
        <f>I23</f>
        <v>105000</v>
      </c>
      <c r="I23" s="24">
        <v>105000</v>
      </c>
      <c r="J23" s="24"/>
      <c r="K23" s="9"/>
      <c r="L23" s="24"/>
      <c r="M23" s="24"/>
    </row>
    <row r="24" spans="1:13" ht="53.25" customHeight="1">
      <c r="A24" s="2">
        <v>9</v>
      </c>
      <c r="B24" s="117"/>
      <c r="C24" s="2">
        <v>80104</v>
      </c>
      <c r="D24" s="2">
        <v>6050</v>
      </c>
      <c r="E24" s="83" t="s">
        <v>358</v>
      </c>
      <c r="F24" s="83">
        <v>2006</v>
      </c>
      <c r="G24" s="24">
        <f>H24</f>
        <v>35000</v>
      </c>
      <c r="H24" s="24">
        <f>I24+J24+K24</f>
        <v>35000</v>
      </c>
      <c r="I24" s="24">
        <v>35000</v>
      </c>
      <c r="J24" s="24"/>
      <c r="K24" s="9"/>
      <c r="L24" s="24"/>
      <c r="M24" s="24"/>
    </row>
    <row r="25" spans="1:13" ht="57">
      <c r="A25" s="2">
        <v>10</v>
      </c>
      <c r="B25" s="128"/>
      <c r="C25" s="2">
        <v>80104</v>
      </c>
      <c r="D25" s="2">
        <v>6050</v>
      </c>
      <c r="E25" s="12" t="s">
        <v>359</v>
      </c>
      <c r="F25" s="83" t="s">
        <v>356</v>
      </c>
      <c r="G25" s="11">
        <f>H25+L25</f>
        <v>2020000</v>
      </c>
      <c r="H25" s="11">
        <f>I25+J25+K25</f>
        <v>520000</v>
      </c>
      <c r="I25" s="11">
        <v>520000</v>
      </c>
      <c r="J25" s="11"/>
      <c r="K25" s="11"/>
      <c r="L25" s="11">
        <v>1500000</v>
      </c>
      <c r="M25" s="11"/>
    </row>
    <row r="26" spans="1:13" ht="16.5" customHeight="1">
      <c r="A26" s="2"/>
      <c r="B26" s="128"/>
      <c r="C26" s="2"/>
      <c r="D26" s="2"/>
      <c r="E26" s="12" t="s">
        <v>360</v>
      </c>
      <c r="F26" s="129"/>
      <c r="G26" s="11">
        <f>H26</f>
        <v>20000</v>
      </c>
      <c r="H26" s="11">
        <f>I26</f>
        <v>20000</v>
      </c>
      <c r="I26" s="11">
        <v>20000</v>
      </c>
      <c r="J26" s="11"/>
      <c r="K26" s="11"/>
      <c r="L26" s="11"/>
      <c r="M26" s="11"/>
    </row>
    <row r="27" spans="1:13" s="57" customFormat="1" ht="21.75" customHeight="1">
      <c r="A27" s="14"/>
      <c r="B27" s="130"/>
      <c r="C27" s="14"/>
      <c r="D27" s="14"/>
      <c r="E27" s="115" t="s">
        <v>361</v>
      </c>
      <c r="F27" s="131"/>
      <c r="G27" s="8">
        <f>G21+G22+G24+G25</f>
        <v>6040000</v>
      </c>
      <c r="H27" s="8">
        <f>H21+H22+H24+H25</f>
        <v>4040000</v>
      </c>
      <c r="I27" s="8">
        <f>I21+I22+I24+I25</f>
        <v>4040000</v>
      </c>
      <c r="J27" s="8">
        <f>SUM(J21:J25)</f>
        <v>0</v>
      </c>
      <c r="K27" s="8">
        <f>SUM(K21:K25)</f>
        <v>0</v>
      </c>
      <c r="L27" s="8">
        <f>SUM(L18:L25)</f>
        <v>2000000</v>
      </c>
      <c r="M27" s="8"/>
    </row>
    <row r="28" spans="1:13" ht="27.75" customHeight="1">
      <c r="A28" s="2">
        <v>11</v>
      </c>
      <c r="B28" s="2">
        <v>852</v>
      </c>
      <c r="C28" s="2">
        <v>85219</v>
      </c>
      <c r="D28" s="2">
        <v>6060</v>
      </c>
      <c r="E28" s="132" t="s">
        <v>362</v>
      </c>
      <c r="F28" s="129">
        <v>2006</v>
      </c>
      <c r="G28" s="11">
        <f>H28</f>
        <v>10000</v>
      </c>
      <c r="H28" s="11">
        <f>I28</f>
        <v>10000</v>
      </c>
      <c r="I28" s="11">
        <v>10000</v>
      </c>
      <c r="J28" s="11"/>
      <c r="K28" s="11"/>
      <c r="L28" s="11"/>
      <c r="M28" s="11"/>
    </row>
    <row r="29" spans="1:13" s="57" customFormat="1" ht="15.75" customHeight="1">
      <c r="A29" s="14"/>
      <c r="B29" s="114"/>
      <c r="C29" s="14"/>
      <c r="D29" s="14"/>
      <c r="E29" s="81" t="s">
        <v>363</v>
      </c>
      <c r="F29" s="131"/>
      <c r="G29" s="8">
        <f>SUM(G28)</f>
        <v>10000</v>
      </c>
      <c r="H29" s="8">
        <f>SUM(H28)</f>
        <v>10000</v>
      </c>
      <c r="I29" s="8">
        <v>10000</v>
      </c>
      <c r="J29" s="8"/>
      <c r="K29" s="8"/>
      <c r="L29" s="8"/>
      <c r="M29" s="8"/>
    </row>
    <row r="30" spans="1:13" ht="28.5">
      <c r="A30" s="2">
        <v>12</v>
      </c>
      <c r="B30" s="128" t="s">
        <v>364</v>
      </c>
      <c r="C30" s="22" t="s">
        <v>365</v>
      </c>
      <c r="D30" s="22" t="s">
        <v>366</v>
      </c>
      <c r="E30" s="67" t="s">
        <v>367</v>
      </c>
      <c r="F30" s="83" t="s">
        <v>368</v>
      </c>
      <c r="G30" s="24">
        <f>H30+L30+M30</f>
        <v>10320113</v>
      </c>
      <c r="H30" s="24">
        <f>I30+K30</f>
        <v>2643087</v>
      </c>
      <c r="I30" s="24">
        <v>1800000</v>
      </c>
      <c r="J30" s="24"/>
      <c r="K30" s="24">
        <v>843087</v>
      </c>
      <c r="L30" s="24">
        <v>3838513</v>
      </c>
      <c r="M30" s="24">
        <v>3838513</v>
      </c>
    </row>
    <row r="31" spans="1:13" s="57" customFormat="1" ht="18.75" customHeight="1">
      <c r="A31" s="14"/>
      <c r="B31" s="14"/>
      <c r="C31" s="14"/>
      <c r="D31" s="14"/>
      <c r="E31" s="81" t="s">
        <v>369</v>
      </c>
      <c r="F31" s="131"/>
      <c r="G31" s="8">
        <f>G30</f>
        <v>10320113</v>
      </c>
      <c r="H31" s="8">
        <f>H30</f>
        <v>2643087</v>
      </c>
      <c r="I31" s="8">
        <f>I30</f>
        <v>1800000</v>
      </c>
      <c r="J31" s="8">
        <f>SUM(J30:J30)</f>
        <v>0</v>
      </c>
      <c r="K31" s="8">
        <f>K30</f>
        <v>843087</v>
      </c>
      <c r="L31" s="8">
        <f>L30</f>
        <v>3838513</v>
      </c>
      <c r="M31" s="8">
        <f>M30</f>
        <v>3838513</v>
      </c>
    </row>
    <row r="32" spans="1:13" s="136" customFormat="1" ht="24.75" customHeight="1">
      <c r="A32" s="133"/>
      <c r="B32" s="133"/>
      <c r="C32" s="133"/>
      <c r="D32" s="133"/>
      <c r="E32" s="134" t="s">
        <v>92</v>
      </c>
      <c r="F32" s="133"/>
      <c r="G32" s="26">
        <f>G12+G15+G18+G20+G27+G29+G31</f>
        <v>20469113</v>
      </c>
      <c r="H32" s="26">
        <f>H12+H15+H18+H20+H27+H29+H31</f>
        <v>10792087</v>
      </c>
      <c r="I32" s="135">
        <f>I12+I15+I18+I20+I27+I29+I31</f>
        <v>7199000</v>
      </c>
      <c r="J32" s="135">
        <f>J12+J27</f>
        <v>0</v>
      </c>
      <c r="K32" s="26">
        <f>K12+K15+K18+K20+K27+K29+K31</f>
        <v>3593087</v>
      </c>
      <c r="L32" s="26">
        <f>L12+L15+L27+L20+L29+L31</f>
        <v>5838513</v>
      </c>
      <c r="M32" s="26">
        <f>M31</f>
        <v>3838513</v>
      </c>
    </row>
    <row r="33" spans="1:13" s="136" customFormat="1" ht="14.25">
      <c r="A33" s="137"/>
      <c r="B33" s="137"/>
      <c r="C33" s="137"/>
      <c r="D33" s="137"/>
      <c r="E33" s="138"/>
      <c r="F33" s="137"/>
      <c r="G33" s="139"/>
      <c r="H33" s="140"/>
      <c r="I33" s="139"/>
      <c r="J33" s="139"/>
      <c r="K33" s="139"/>
      <c r="L33" s="139"/>
      <c r="M33" s="139"/>
    </row>
    <row r="34" spans="7:13" ht="20.25" customHeight="1">
      <c r="G34" s="66"/>
      <c r="K34" s="157" t="s">
        <v>93</v>
      </c>
      <c r="L34" s="157"/>
      <c r="M34" s="157"/>
    </row>
    <row r="35" spans="11:13" ht="26.25" customHeight="1">
      <c r="K35" s="157" t="s">
        <v>45</v>
      </c>
      <c r="L35" s="157"/>
      <c r="M35" s="157"/>
    </row>
  </sheetData>
  <mergeCells count="22">
    <mergeCell ref="F1:M1"/>
    <mergeCell ref="F2:M2"/>
    <mergeCell ref="F3:M3"/>
    <mergeCell ref="C4:L4"/>
    <mergeCell ref="C5:L5"/>
    <mergeCell ref="A6:A9"/>
    <mergeCell ref="B6:B9"/>
    <mergeCell ref="C6:C9"/>
    <mergeCell ref="D6:D9"/>
    <mergeCell ref="E6:E9"/>
    <mergeCell ref="F6:F9"/>
    <mergeCell ref="G6:G9"/>
    <mergeCell ref="H6:M6"/>
    <mergeCell ref="H7:K7"/>
    <mergeCell ref="H8:H9"/>
    <mergeCell ref="I8:I9"/>
    <mergeCell ref="J8:J9"/>
    <mergeCell ref="K8:K9"/>
    <mergeCell ref="L8:L9"/>
    <mergeCell ref="M8:M9"/>
    <mergeCell ref="K34:M34"/>
    <mergeCell ref="K35:M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12" sqref="G12"/>
    </sheetView>
  </sheetViews>
  <sheetFormatPr defaultColWidth="9.00390625" defaultRowHeight="12.75"/>
  <cols>
    <col min="1" max="1" width="17.375" style="0" bestFit="1" customWidth="1"/>
    <col min="2" max="2" width="57.125" style="0" customWidth="1"/>
    <col min="3" max="3" width="11.25390625" style="0" customWidth="1"/>
  </cols>
  <sheetData>
    <row r="1" spans="2:3" ht="12.75">
      <c r="B1" s="153" t="s">
        <v>370</v>
      </c>
      <c r="C1" s="153"/>
    </row>
    <row r="2" spans="2:3" ht="12.75">
      <c r="B2" s="153" t="s">
        <v>371</v>
      </c>
      <c r="C2" s="153"/>
    </row>
    <row r="3" spans="2:3" ht="12.75">
      <c r="B3" s="153" t="s">
        <v>372</v>
      </c>
      <c r="C3" s="153"/>
    </row>
    <row r="4" spans="2:3" ht="12.75">
      <c r="B4" s="153" t="s">
        <v>373</v>
      </c>
      <c r="C4" s="153"/>
    </row>
    <row r="6" spans="1:6" ht="15.75" customHeight="1">
      <c r="A6" s="158" t="s">
        <v>374</v>
      </c>
      <c r="B6" s="158"/>
      <c r="C6" s="158"/>
      <c r="D6" s="106"/>
      <c r="E6" s="141"/>
      <c r="F6" s="141"/>
    </row>
    <row r="7" spans="1:6" ht="15">
      <c r="A7" s="158" t="s">
        <v>375</v>
      </c>
      <c r="B7" s="158"/>
      <c r="C7" s="158"/>
      <c r="D7" s="106"/>
      <c r="E7" s="106"/>
      <c r="F7" s="106"/>
    </row>
    <row r="8" spans="1:6" ht="15">
      <c r="A8" s="158" t="s">
        <v>376</v>
      </c>
      <c r="B8" s="158"/>
      <c r="C8" s="158"/>
      <c r="D8" s="106"/>
      <c r="E8" s="106"/>
      <c r="F8" s="106"/>
    </row>
    <row r="9" spans="1:6" ht="15">
      <c r="A9" s="158" t="s">
        <v>94</v>
      </c>
      <c r="B9" s="158"/>
      <c r="C9" s="158"/>
      <c r="D9" s="106"/>
      <c r="E9" s="106"/>
      <c r="F9" s="106"/>
    </row>
    <row r="11" spans="1:3" ht="15" customHeight="1">
      <c r="A11" s="55" t="s">
        <v>377</v>
      </c>
      <c r="B11" s="3"/>
      <c r="C11" s="3"/>
    </row>
    <row r="12" spans="1:3" s="43" customFormat="1" ht="30" customHeight="1">
      <c r="A12" s="30" t="s">
        <v>378</v>
      </c>
      <c r="B12" s="75" t="s">
        <v>3</v>
      </c>
      <c r="C12" s="75" t="s">
        <v>211</v>
      </c>
    </row>
    <row r="13" spans="1:3" s="32" customFormat="1" ht="47.25" customHeight="1">
      <c r="A13" s="133" t="s">
        <v>379</v>
      </c>
      <c r="B13" s="23" t="s">
        <v>46</v>
      </c>
      <c r="C13" s="8">
        <f>C14</f>
        <v>50000</v>
      </c>
    </row>
    <row r="14" spans="1:3" ht="27.75" customHeight="1">
      <c r="A14" s="56" t="s">
        <v>380</v>
      </c>
      <c r="B14" s="132" t="s">
        <v>381</v>
      </c>
      <c r="C14" s="11">
        <f>C15</f>
        <v>50000</v>
      </c>
    </row>
    <row r="15" spans="1:3" ht="17.25" customHeight="1">
      <c r="A15" s="18" t="s">
        <v>382</v>
      </c>
      <c r="B15" s="9" t="s">
        <v>383</v>
      </c>
      <c r="C15" s="11">
        <v>50000</v>
      </c>
    </row>
    <row r="16" spans="1:3" ht="21" customHeight="1">
      <c r="A16" s="9"/>
      <c r="B16" s="75" t="s">
        <v>223</v>
      </c>
      <c r="C16" s="72">
        <f>C13</f>
        <v>50000</v>
      </c>
    </row>
    <row r="17" spans="1:3" ht="14.25">
      <c r="A17" s="3"/>
      <c r="B17" s="3"/>
      <c r="C17" s="3"/>
    </row>
    <row r="18" spans="1:3" ht="21" customHeight="1">
      <c r="A18" s="55" t="s">
        <v>384</v>
      </c>
      <c r="B18" s="3"/>
      <c r="C18" s="3"/>
    </row>
    <row r="19" spans="1:3" ht="30">
      <c r="A19" s="30" t="s">
        <v>378</v>
      </c>
      <c r="B19" s="75" t="s">
        <v>3</v>
      </c>
      <c r="C19" s="75" t="s">
        <v>211</v>
      </c>
    </row>
    <row r="20" spans="1:3" s="32" customFormat="1" ht="20.25" customHeight="1">
      <c r="A20" s="7" t="s">
        <v>385</v>
      </c>
      <c r="B20" s="7" t="s">
        <v>181</v>
      </c>
      <c r="C20" s="8">
        <f>C21+C24</f>
        <v>50000</v>
      </c>
    </row>
    <row r="21" spans="1:3" s="142" customFormat="1" ht="20.25" customHeight="1">
      <c r="A21" s="59" t="s">
        <v>386</v>
      </c>
      <c r="B21" s="59" t="s">
        <v>182</v>
      </c>
      <c r="C21" s="60">
        <f>C22+C23</f>
        <v>5000</v>
      </c>
    </row>
    <row r="22" spans="1:3" s="142" customFormat="1" ht="15.75" customHeight="1">
      <c r="A22" s="58" t="s">
        <v>387</v>
      </c>
      <c r="B22" s="59" t="s">
        <v>388</v>
      </c>
      <c r="C22" s="60">
        <v>1500</v>
      </c>
    </row>
    <row r="23" spans="1:3" s="142" customFormat="1" ht="16.5" customHeight="1">
      <c r="A23" s="58" t="s">
        <v>389</v>
      </c>
      <c r="B23" s="59" t="s">
        <v>132</v>
      </c>
      <c r="C23" s="60">
        <v>3500</v>
      </c>
    </row>
    <row r="24" spans="1:3" ht="23.25" customHeight="1">
      <c r="A24" s="9" t="s">
        <v>390</v>
      </c>
      <c r="B24" s="9" t="s">
        <v>183</v>
      </c>
      <c r="C24" s="11">
        <f>C25+C26+C27+C28+C29</f>
        <v>45000</v>
      </c>
    </row>
    <row r="25" spans="1:3" ht="18.75" customHeight="1">
      <c r="A25" s="18" t="s">
        <v>391</v>
      </c>
      <c r="B25" s="9" t="s">
        <v>184</v>
      </c>
      <c r="C25" s="11">
        <v>23000</v>
      </c>
    </row>
    <row r="26" spans="1:3" ht="17.25" customHeight="1">
      <c r="A26" s="18" t="s">
        <v>392</v>
      </c>
      <c r="B26" s="9" t="s">
        <v>140</v>
      </c>
      <c r="C26" s="11">
        <v>5800</v>
      </c>
    </row>
    <row r="27" spans="1:3" ht="17.25" customHeight="1">
      <c r="A27" s="18" t="s">
        <v>387</v>
      </c>
      <c r="B27" s="9" t="s">
        <v>129</v>
      </c>
      <c r="C27" s="11">
        <v>7000</v>
      </c>
    </row>
    <row r="28" spans="1:3" ht="17.25" customHeight="1">
      <c r="A28" s="18" t="s">
        <v>393</v>
      </c>
      <c r="B28" s="9" t="s">
        <v>132</v>
      </c>
      <c r="C28" s="11">
        <v>9100</v>
      </c>
    </row>
    <row r="29" spans="1:3" ht="17.25" customHeight="1">
      <c r="A29" s="18" t="s">
        <v>394</v>
      </c>
      <c r="B29" s="9" t="s">
        <v>154</v>
      </c>
      <c r="C29" s="11">
        <v>100</v>
      </c>
    </row>
    <row r="30" spans="1:3" ht="20.25" customHeight="1">
      <c r="A30" s="9"/>
      <c r="B30" s="71" t="s">
        <v>395</v>
      </c>
      <c r="C30" s="72">
        <f>C20</f>
        <v>50000</v>
      </c>
    </row>
    <row r="31" spans="1:3" ht="14.25">
      <c r="A31" s="3"/>
      <c r="B31" s="3"/>
      <c r="C31" s="3"/>
    </row>
    <row r="32" spans="1:3" ht="14.25">
      <c r="A32" s="3"/>
      <c r="B32" s="151" t="s">
        <v>93</v>
      </c>
      <c r="C32" s="151"/>
    </row>
    <row r="33" spans="1:3" ht="28.5" customHeight="1">
      <c r="A33" s="3"/>
      <c r="B33" s="157" t="s">
        <v>396</v>
      </c>
      <c r="C33" s="157"/>
    </row>
  </sheetData>
  <mergeCells count="10">
    <mergeCell ref="B1:C1"/>
    <mergeCell ref="B2:C2"/>
    <mergeCell ref="B3:C3"/>
    <mergeCell ref="B4:C4"/>
    <mergeCell ref="B32:C32"/>
    <mergeCell ref="B33:C33"/>
    <mergeCell ref="A6:C6"/>
    <mergeCell ref="A7:C7"/>
    <mergeCell ref="A8:C8"/>
    <mergeCell ref="A9:C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I20" sqref="I20"/>
    </sheetView>
  </sheetViews>
  <sheetFormatPr defaultColWidth="9.00390625" defaultRowHeight="12.75"/>
  <cols>
    <col min="1" max="1" width="17.375" style="0" bestFit="1" customWidth="1"/>
    <col min="2" max="2" width="57.125" style="0" customWidth="1"/>
    <col min="3" max="3" width="11.25390625" style="0" customWidth="1"/>
  </cols>
  <sheetData>
    <row r="1" spans="2:3" ht="12.75">
      <c r="B1" s="153" t="s">
        <v>397</v>
      </c>
      <c r="C1" s="153"/>
    </row>
    <row r="2" spans="2:3" ht="12.75">
      <c r="B2" s="153" t="s">
        <v>371</v>
      </c>
      <c r="C2" s="153"/>
    </row>
    <row r="3" spans="2:3" ht="12.75">
      <c r="B3" s="153" t="s">
        <v>372</v>
      </c>
      <c r="C3" s="153"/>
    </row>
    <row r="4" spans="2:3" ht="12.75">
      <c r="B4" s="153" t="s">
        <v>373</v>
      </c>
      <c r="C4" s="153"/>
    </row>
    <row r="6" spans="1:6" ht="22.5" customHeight="1">
      <c r="A6" s="158" t="s">
        <v>398</v>
      </c>
      <c r="B6" s="158"/>
      <c r="C6" s="158"/>
      <c r="D6" s="106"/>
      <c r="E6" s="141"/>
      <c r="F6" s="141"/>
    </row>
    <row r="7" spans="1:6" ht="27" customHeight="1">
      <c r="A7" s="158" t="s">
        <v>94</v>
      </c>
      <c r="B7" s="158"/>
      <c r="C7" s="158"/>
      <c r="D7" s="106"/>
      <c r="E7" s="106"/>
      <c r="F7" s="106"/>
    </row>
    <row r="9" spans="1:3" ht="14.25">
      <c r="A9" s="3"/>
      <c r="B9" s="3"/>
      <c r="C9" s="3"/>
    </row>
    <row r="10" spans="1:3" ht="30">
      <c r="A10" s="30" t="s">
        <v>378</v>
      </c>
      <c r="B10" s="75" t="s">
        <v>3</v>
      </c>
      <c r="C10" s="75" t="s">
        <v>211</v>
      </c>
    </row>
    <row r="11" spans="1:3" s="32" customFormat="1" ht="26.25" customHeight="1">
      <c r="A11" s="7" t="s">
        <v>399</v>
      </c>
      <c r="B11" s="7" t="s">
        <v>194</v>
      </c>
      <c r="C11" s="8">
        <f>C12</f>
        <v>162600</v>
      </c>
    </row>
    <row r="12" spans="1:3" ht="30.75" customHeight="1">
      <c r="A12" s="9" t="s">
        <v>400</v>
      </c>
      <c r="B12" s="9" t="s">
        <v>195</v>
      </c>
      <c r="C12" s="11">
        <f>C13</f>
        <v>162600</v>
      </c>
    </row>
    <row r="13" spans="1:3" ht="24" customHeight="1">
      <c r="A13" s="18" t="s">
        <v>401</v>
      </c>
      <c r="B13" s="9" t="s">
        <v>402</v>
      </c>
      <c r="C13" s="11">
        <v>162600</v>
      </c>
    </row>
    <row r="14" spans="1:3" ht="20.25" customHeight="1">
      <c r="A14" s="9"/>
      <c r="B14" s="71" t="s">
        <v>395</v>
      </c>
      <c r="C14" s="72">
        <f>C11</f>
        <v>162600</v>
      </c>
    </row>
    <row r="15" spans="1:3" ht="34.5" customHeight="1">
      <c r="A15" s="3"/>
      <c r="B15" s="3"/>
      <c r="C15" s="3"/>
    </row>
    <row r="16" spans="1:3" ht="14.25">
      <c r="A16" s="3"/>
      <c r="B16" s="151" t="s">
        <v>93</v>
      </c>
      <c r="C16" s="151"/>
    </row>
    <row r="17" spans="1:3" ht="28.5" customHeight="1">
      <c r="A17" s="3"/>
      <c r="B17" s="157" t="s">
        <v>396</v>
      </c>
      <c r="C17" s="157"/>
    </row>
  </sheetData>
  <mergeCells count="8">
    <mergeCell ref="B1:C1"/>
    <mergeCell ref="B2:C2"/>
    <mergeCell ref="B3:C3"/>
    <mergeCell ref="B4:C4"/>
    <mergeCell ref="A6:C6"/>
    <mergeCell ref="A7:C7"/>
    <mergeCell ref="B16:C16"/>
    <mergeCell ref="B17:C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UG Jaktorów</cp:lastModifiedBy>
  <cp:lastPrinted>2005-11-10T07:44:26Z</cp:lastPrinted>
  <dcterms:created xsi:type="dcterms:W3CDTF">2001-10-29T11:15:42Z</dcterms:created>
  <dcterms:modified xsi:type="dcterms:W3CDTF">2006-01-06T08:57:08Z</dcterms:modified>
  <cp:category/>
  <cp:version/>
  <cp:contentType/>
  <cp:contentStatus/>
</cp:coreProperties>
</file>