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2"/>
  </bookViews>
  <sheets>
    <sheet name="Zał Nr 1 do 305" sheetId="1" r:id="rId1"/>
    <sheet name="zał Nr2 do 305" sheetId="2" r:id="rId2"/>
    <sheet name="zał nr3 do 305" sheetId="3" r:id="rId3"/>
  </sheets>
  <definedNames>
    <definedName name="_xlnm.Print_Area" localSheetId="1">'zał Nr2 do 305'!$A$1:$F$34</definedName>
    <definedName name="_xlnm.Print_Area" localSheetId="2">'zał nr3 do 305'!$B$1:$I$47</definedName>
    <definedName name="_xlnm.Print_Titles" localSheetId="2">'zał nr3 do 305'!$7:$7</definedName>
  </definedNames>
  <calcPr fullCalcOnLoad="1"/>
</workbook>
</file>

<file path=xl/sharedStrings.xml><?xml version="1.0" encoding="utf-8"?>
<sst xmlns="http://schemas.openxmlformats.org/spreadsheetml/2006/main" count="116" uniqueCount="107">
  <si>
    <t>Dział</t>
  </si>
  <si>
    <t>Rozdział</t>
  </si>
  <si>
    <t>§</t>
  </si>
  <si>
    <t>N a z w a</t>
  </si>
  <si>
    <t>Lp</t>
  </si>
  <si>
    <t>Plan po zmianie</t>
  </si>
  <si>
    <t>Przewodniczący Rady Gminy</t>
  </si>
  <si>
    <t>010</t>
  </si>
  <si>
    <t>01010</t>
  </si>
  <si>
    <t>Nazwa zadania inwestycyjnego</t>
  </si>
  <si>
    <t>Plan przed zmianą</t>
  </si>
  <si>
    <t xml:space="preserve">Zwiększe-nie </t>
  </si>
  <si>
    <t>Zmniejsze-nie</t>
  </si>
  <si>
    <t>Razem dział 010- Rolnictwo  i łowiectwo</t>
  </si>
  <si>
    <t>Razem dział 801- Oświata i wychowanie</t>
  </si>
  <si>
    <t>Razem dział 900 - Gospodarka komunalna</t>
  </si>
  <si>
    <t>Ogółem</t>
  </si>
  <si>
    <t>Mirosław Byczak</t>
  </si>
  <si>
    <t>Wydatki:</t>
  </si>
  <si>
    <t>Zmniejsze-
nie</t>
  </si>
  <si>
    <t>Ogółem zmiany</t>
  </si>
  <si>
    <t>Uzasadnienie:</t>
  </si>
  <si>
    <t>Wydatki na zakupy inwestycyjne jednostek budżetowych</t>
  </si>
  <si>
    <t>Rady Gminy Jaktorów</t>
  </si>
  <si>
    <t>Zestawienie zmian w planie przychodów i rozchodów budżetu Gminy Jaktorów</t>
  </si>
  <si>
    <t>Klasyfikacja przychodów i rozchodów</t>
  </si>
  <si>
    <t>Plan</t>
  </si>
  <si>
    <t>I</t>
  </si>
  <si>
    <t>Przychody</t>
  </si>
  <si>
    <t>Przychody z zaciągniętych pożyczek i kredytów na rynku krajowym</t>
  </si>
  <si>
    <t>§952</t>
  </si>
  <si>
    <t>Nadwyżki z lat ubiegłych</t>
  </si>
  <si>
    <t>§957</t>
  </si>
  <si>
    <t>Inne źródła, w tym:                    środki na pokrycie deficytu</t>
  </si>
  <si>
    <t>Razem przychody</t>
  </si>
  <si>
    <t>II</t>
  </si>
  <si>
    <t>Rozchody</t>
  </si>
  <si>
    <t>Spłata kredytów i pożyczek</t>
  </si>
  <si>
    <t>§ 992</t>
  </si>
  <si>
    <t>Wykup papierów wartościowych</t>
  </si>
  <si>
    <t>§ 982</t>
  </si>
  <si>
    <t>Udzielone z budżetu pożyczki</t>
  </si>
  <si>
    <t>§ 991</t>
  </si>
  <si>
    <t>Razem rozchody</t>
  </si>
  <si>
    <t>Informacje uzupełniające:</t>
  </si>
  <si>
    <t>Planowane dochody</t>
  </si>
  <si>
    <t>Planowane wydatki</t>
  </si>
  <si>
    <t>Wynik</t>
  </si>
  <si>
    <t>- różnica między 1 i 2 (+)</t>
  </si>
  <si>
    <t>- różnica między 2 i 1 (-)</t>
  </si>
  <si>
    <t>I.</t>
  </si>
  <si>
    <t xml:space="preserve">Pokrycie deficytu (niedoboru) budżetu                     </t>
  </si>
  <si>
    <t>Nadwyżką budżetową z lat ubiegłych</t>
  </si>
  <si>
    <t>Kredytem (pożyczką) długoterminowym</t>
  </si>
  <si>
    <t>Inne źródła (środki jako nadwyżka środków pieniężnych na rachunku bieżącym wynikająca z rozliczeń kredytów i pożyczek z lat ubiegłych</t>
  </si>
  <si>
    <t xml:space="preserve">                              Rady Gminy Jaktorów</t>
  </si>
  <si>
    <t xml:space="preserve">                                                  Przewodniczący Rady Gminy</t>
  </si>
  <si>
    <t xml:space="preserve">                                                Mirosław Byczak</t>
  </si>
  <si>
    <t>Kwota zmniejszenia</t>
  </si>
  <si>
    <t xml:space="preserve">  Mirosław Byczak</t>
  </si>
  <si>
    <t>Razem dział 600 - Transport i łączność</t>
  </si>
  <si>
    <t>Zakup samochodu osobowo-dostawczego dla Urzędu Gminy</t>
  </si>
  <si>
    <t>Razem dział 750 - Administracja publiczna</t>
  </si>
  <si>
    <t>Zestawienie zmian w planie wydatków budżetowych  na rok 2005</t>
  </si>
  <si>
    <t>754</t>
  </si>
  <si>
    <t>Bezpieczeństwo publiczne i ochrona przeciwpożarowa</t>
  </si>
  <si>
    <t>75412</t>
  </si>
  <si>
    <t>Ochotnicze straże pożarne</t>
  </si>
  <si>
    <t>na rok 2005.</t>
  </si>
  <si>
    <t>Zmniejsza się plan wydatków w budżecie Gminy Jaktorów na zadanie pod nazwą "Zakup samochodu pożarniczego dla OSP w Jaktorowie"  o kwotę 204.550,-zł w związku  z  uzgodnieniem  i ustaleniem   z Wojewódzkim Funduszem Ochrony Środowiska i Gospodarki Wodnej w Warszawie   ostatecznej kwoty pożyczki na ten cel w  wysokości  115.450,-zł.</t>
  </si>
  <si>
    <t xml:space="preserve">Zmniejsza się plan przychodów z tytułu zaciągniętych pożyczek i kredytów na rynku krajowym o kwotę 204.550,-zł z uwagi na uzgodnienie i ustalenie  z Wojewódzkim Funduszem Ochrony Środowiska i Gospodarki Wodnej w Warszawie pożyczki  na zakup samochodu pożarniczego dla OSP w Jaktorowie  w kwocie 115.450,-zł.           
      </t>
  </si>
  <si>
    <t>Zestawienie zmian w planie wydatków inwestycyjnych  na   rok 2005</t>
  </si>
  <si>
    <t>Prace projektowe związane z budową Stacji Uzdatniania Wody w rejonie Kołaczka</t>
  </si>
  <si>
    <t>Budowa sieci wodociągowej w Gminie w mjsc.Budy Grzybek, Chylice, Kolonia Jaktorów, Budy Stare, Budy Zosine, Henryszew</t>
  </si>
  <si>
    <t>Zakup dwóch pomp do stacji uzdatniania wody</t>
  </si>
  <si>
    <t xml:space="preserve">Projekt na wykonanie sygnalizacji świetlnej na skrzyżowaniu ul. Warszawskiej i Chełmońskiego  w Jaktorowie 
</t>
  </si>
  <si>
    <t>Projekt na modernizację drogi asfaltowej w Budach Michałowskich od drogi Nr 719 do granicy gminy</t>
  </si>
  <si>
    <t xml:space="preserve">Projekt na wykonanie chodnika od ul. Ogrodowej w  Sadych Budach do ul. Maklakiewicza w Międzyborowie 
</t>
  </si>
  <si>
    <t>Budowa chodnika na ul. Pomorskiej w Jaktorowie (przy PKP)</t>
  </si>
  <si>
    <t>Budowa drogi asfaltowej w Henryszewie (regulacja stanu prawnego drogi - II etap)</t>
  </si>
  <si>
    <t>Zakup nieruchomości gruntowej przy ul. Orzeszkowej w Jaktorowie</t>
  </si>
  <si>
    <t>Zakup  zestawów komputerowych dla Urzędu Gminy</t>
  </si>
  <si>
    <t>Zakup zestawu komputerowego dla OSP w Jaktorowie</t>
  </si>
  <si>
    <t>Zakup samochodu pożarniczego STAR-Man dla OSP w Jaktorowie</t>
  </si>
  <si>
    <t>Razem dział 754 - Bezpieczeństwo publiczne i ochrona przeciwpożarowa</t>
  </si>
  <si>
    <t>Opracowanie dokumentacji na budowę hali sportowej przy Zespole Szkół Publicznych w Międzyborowie</t>
  </si>
  <si>
    <t>Opracowanie projektów płyty boisk szkolnych w Jaktorowie i Międzyborowie</t>
  </si>
  <si>
    <t>Wykonanie elewacji budynku Szkoły Podstawowej w Jaktorowie</t>
  </si>
  <si>
    <t>Wykonanie elewacji i wymiana okien w budynku Szkoły Podstawowej w Międzyborowie</t>
  </si>
  <si>
    <t>Opracowanie dokumentacji projektowo-kosztorysowej na nadbudowę III kondygnacji nad istniejącym budynkiem Szkoły Podstawowej w Międzyborowie</t>
  </si>
  <si>
    <t>Rozliczenie budowy hali sportowej przy Szkole Podstawowej w Jaktorowie</t>
  </si>
  <si>
    <t>Wykup terenu pod boisko szkolne w Międzyborowie</t>
  </si>
  <si>
    <t>Zakup wyposażenia do gabinetów dentystycznych - razem</t>
  </si>
  <si>
    <t>a) Zespół Szkół Publicznych w Jaktorowie</t>
  </si>
  <si>
    <t>b) Zespół Szkół Publicznych w Międzyborowie</t>
  </si>
  <si>
    <t>Opracowanie dokumentacji na budowę budynku Gimnazjum w Jaktorowie</t>
  </si>
  <si>
    <t>Zakup zestawu komputerowego dla GOPS w Jaktorowie</t>
  </si>
  <si>
    <t>Zakup samochodu osobowego dla GOPS w Jaktorowie</t>
  </si>
  <si>
    <t>Razem dział 852 - Pomoc społeczna</t>
  </si>
  <si>
    <t>Wydatki na zakup  i objęcie akcji oraz wniesienie wkładów do spółek prawa handlowego</t>
  </si>
  <si>
    <t xml:space="preserve">Budowa sieci kanalizacyjnej  w gminie </t>
  </si>
  <si>
    <t xml:space="preserve">                     z dnia 19 grudnia 2005r</t>
  </si>
  <si>
    <t xml:space="preserve">                              Zał Nr 1 do uchwały Nr XLIII/305/2005</t>
  </si>
  <si>
    <t xml:space="preserve">                                     Zał. Nr2 do uchwały Nr XLIII/305/2005</t>
  </si>
  <si>
    <t>z dnia 19 grudnia 2005r</t>
  </si>
  <si>
    <t>Zał.Nr 3 do  uchwały  Nr XLIII / 305 /2005</t>
  </si>
  <si>
    <t>Rady Gminy Jaktorów z dnia 19 grudnia 2005r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</si>
</sst>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1"/>
      <name val="Arial CE"/>
      <family val="2"/>
    </font>
    <font>
      <i/>
      <sz val="10"/>
      <name val="Arial"/>
      <family val="2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1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/>
    </xf>
    <xf numFmtId="3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top" wrapText="1"/>
    </xf>
    <xf numFmtId="3" fontId="1" fillId="2" borderId="1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1" fillId="2" borderId="1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3" fontId="7" fillId="0" borderId="0" xfId="0" applyNumberFormat="1" applyFont="1" applyBorder="1" applyAlignment="1">
      <alignment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9" fontId="1" fillId="0" borderId="5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F19"/>
  <sheetViews>
    <sheetView workbookViewId="0" topLeftCell="A1">
      <selection activeCell="D1" sqref="D1:F1"/>
    </sheetView>
  </sheetViews>
  <sheetFormatPr defaultColWidth="9.00390625" defaultRowHeight="12.75"/>
  <cols>
    <col min="1" max="1" width="5.875" style="1" customWidth="1"/>
    <col min="2" max="2" width="9.875" style="1" customWidth="1"/>
    <col min="3" max="3" width="7.125" style="1" customWidth="1"/>
    <col min="4" max="4" width="44.75390625" style="1" customWidth="1"/>
    <col min="5" max="5" width="15.25390625" style="1" customWidth="1"/>
    <col min="6" max="6" width="5.625" style="1" customWidth="1"/>
    <col min="7" max="16384" width="9.125" style="1" customWidth="1"/>
  </cols>
  <sheetData>
    <row r="1" spans="4:6" ht="22.5" customHeight="1">
      <c r="D1" s="84" t="s">
        <v>102</v>
      </c>
      <c r="E1" s="84"/>
      <c r="F1" s="84"/>
    </row>
    <row r="2" spans="4:6" ht="14.25">
      <c r="D2" s="84" t="s">
        <v>55</v>
      </c>
      <c r="E2" s="84"/>
      <c r="F2" s="84"/>
    </row>
    <row r="3" spans="4:6" ht="14.25">
      <c r="D3" s="84" t="s">
        <v>101</v>
      </c>
      <c r="E3" s="84"/>
      <c r="F3" s="84"/>
    </row>
    <row r="5" spans="2:5" ht="15">
      <c r="B5" s="85" t="s">
        <v>63</v>
      </c>
      <c r="C5" s="85"/>
      <c r="D5" s="85"/>
      <c r="E5" s="85"/>
    </row>
    <row r="6" spans="2:5" ht="11.25" customHeight="1">
      <c r="B6" s="86"/>
      <c r="C6" s="86"/>
      <c r="D6" s="86"/>
      <c r="E6" s="86"/>
    </row>
    <row r="7" spans="2:4" ht="14.25">
      <c r="B7" s="84"/>
      <c r="C7" s="84"/>
      <c r="D7" s="84"/>
    </row>
    <row r="9" spans="1:2" ht="16.5" customHeight="1">
      <c r="A9" s="87" t="s">
        <v>18</v>
      </c>
      <c r="B9" s="87"/>
    </row>
    <row r="10" spans="1:5" ht="31.5" customHeight="1">
      <c r="A10" s="13" t="s">
        <v>0</v>
      </c>
      <c r="B10" s="13" t="s">
        <v>1</v>
      </c>
      <c r="C10" s="11" t="s">
        <v>2</v>
      </c>
      <c r="D10" s="11" t="s">
        <v>3</v>
      </c>
      <c r="E10" s="62" t="s">
        <v>58</v>
      </c>
    </row>
    <row r="11" spans="1:5" ht="26.25" customHeight="1">
      <c r="A11" s="58" t="s">
        <v>64</v>
      </c>
      <c r="B11" s="59"/>
      <c r="C11" s="59"/>
      <c r="D11" s="60" t="s">
        <v>65</v>
      </c>
      <c r="E11" s="9">
        <f>E12</f>
        <v>204550</v>
      </c>
    </row>
    <row r="12" spans="1:5" ht="20.25" customHeight="1">
      <c r="A12" s="3"/>
      <c r="B12" s="6" t="s">
        <v>66</v>
      </c>
      <c r="C12" s="8"/>
      <c r="D12" s="8" t="s">
        <v>67</v>
      </c>
      <c r="E12" s="9">
        <f>E13</f>
        <v>204550</v>
      </c>
    </row>
    <row r="13" spans="1:5" ht="27.75" customHeight="1">
      <c r="A13" s="3"/>
      <c r="B13" s="3"/>
      <c r="C13" s="3">
        <v>6060</v>
      </c>
      <c r="D13" s="10" t="s">
        <v>22</v>
      </c>
      <c r="E13" s="9">
        <v>204550</v>
      </c>
    </row>
    <row r="14" spans="1:5" ht="21" customHeight="1">
      <c r="A14" s="8"/>
      <c r="B14" s="8"/>
      <c r="C14" s="8"/>
      <c r="D14" s="12" t="s">
        <v>20</v>
      </c>
      <c r="E14" s="61">
        <f>E11</f>
        <v>204550</v>
      </c>
    </row>
    <row r="15" spans="2:3" ht="18" customHeight="1">
      <c r="B15" s="38" t="s">
        <v>21</v>
      </c>
      <c r="C15" s="38"/>
    </row>
    <row r="16" spans="1:5" ht="78.75" customHeight="1">
      <c r="A16" s="88" t="s">
        <v>69</v>
      </c>
      <c r="B16" s="88"/>
      <c r="C16" s="88"/>
      <c r="D16" s="88"/>
      <c r="E16" s="88"/>
    </row>
    <row r="18" spans="4:5" ht="14.25">
      <c r="D18" s="84" t="s">
        <v>56</v>
      </c>
      <c r="E18" s="84"/>
    </row>
    <row r="19" spans="4:5" ht="33" customHeight="1">
      <c r="D19" s="84" t="s">
        <v>57</v>
      </c>
      <c r="E19" s="84"/>
    </row>
  </sheetData>
  <mergeCells count="10">
    <mergeCell ref="D18:E18"/>
    <mergeCell ref="D19:E19"/>
    <mergeCell ref="B6:E6"/>
    <mergeCell ref="B7:D7"/>
    <mergeCell ref="A9:B9"/>
    <mergeCell ref="A16:E16"/>
    <mergeCell ref="D1:F1"/>
    <mergeCell ref="D2:F2"/>
    <mergeCell ref="D3:F3"/>
    <mergeCell ref="B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5"/>
  <dimension ref="A1:G34"/>
  <sheetViews>
    <sheetView workbookViewId="0" topLeftCell="A17">
      <selection activeCell="C3" sqref="C3:E3"/>
    </sheetView>
  </sheetViews>
  <sheetFormatPr defaultColWidth="9.00390625" defaultRowHeight="12.75"/>
  <cols>
    <col min="1" max="1" width="5.25390625" style="0" customWidth="1"/>
    <col min="2" max="2" width="33.375" style="0" customWidth="1"/>
    <col min="3" max="3" width="14.125" style="0" customWidth="1"/>
    <col min="4" max="4" width="11.625" style="0" customWidth="1"/>
    <col min="5" max="5" width="11.75390625" style="0" customWidth="1"/>
    <col min="6" max="6" width="10.375" style="0" customWidth="1"/>
  </cols>
  <sheetData>
    <row r="1" spans="1:6" s="5" customFormat="1" ht="21" customHeight="1">
      <c r="A1" s="39"/>
      <c r="B1" s="89" t="s">
        <v>103</v>
      </c>
      <c r="C1" s="89"/>
      <c r="D1" s="89"/>
      <c r="E1" s="89"/>
      <c r="F1" s="89"/>
    </row>
    <row r="2" spans="1:6" ht="15">
      <c r="A2" s="40"/>
      <c r="B2" s="40"/>
      <c r="C2" s="39"/>
      <c r="D2" s="39" t="s">
        <v>23</v>
      </c>
      <c r="E2" s="39"/>
      <c r="F2" s="39"/>
    </row>
    <row r="3" spans="1:7" ht="15">
      <c r="A3" s="40"/>
      <c r="B3" s="40"/>
      <c r="C3" s="89" t="s">
        <v>104</v>
      </c>
      <c r="D3" s="89"/>
      <c r="E3" s="89"/>
      <c r="F3" s="39"/>
      <c r="G3" s="5"/>
    </row>
    <row r="4" spans="1:6" ht="15">
      <c r="A4" s="40"/>
      <c r="B4" s="40"/>
      <c r="C4" s="40"/>
      <c r="D4" s="40"/>
      <c r="E4" s="40"/>
      <c r="F4" s="40"/>
    </row>
    <row r="5" spans="1:6" ht="15">
      <c r="A5" s="40"/>
      <c r="B5" s="89" t="s">
        <v>24</v>
      </c>
      <c r="C5" s="89"/>
      <c r="D5" s="89"/>
      <c r="E5" s="89"/>
      <c r="F5" s="89"/>
    </row>
    <row r="6" spans="1:6" ht="15.75">
      <c r="A6" s="40"/>
      <c r="B6" s="40"/>
      <c r="C6" s="41" t="s">
        <v>68</v>
      </c>
      <c r="D6" s="40"/>
      <c r="E6" s="40"/>
      <c r="F6" s="40"/>
    </row>
    <row r="7" spans="1:6" ht="15.75">
      <c r="A7" s="40"/>
      <c r="B7" s="40"/>
      <c r="C7" s="41"/>
      <c r="D7" s="40"/>
      <c r="E7" s="40"/>
      <c r="F7" s="40"/>
    </row>
    <row r="8" spans="1:6" s="45" customFormat="1" ht="45">
      <c r="A8" s="42" t="s">
        <v>4</v>
      </c>
      <c r="B8" s="42" t="s">
        <v>3</v>
      </c>
      <c r="C8" s="43" t="s">
        <v>25</v>
      </c>
      <c r="D8" s="42" t="s">
        <v>26</v>
      </c>
      <c r="E8" s="44" t="s">
        <v>19</v>
      </c>
      <c r="F8" s="44" t="s">
        <v>5</v>
      </c>
    </row>
    <row r="9" spans="1:6" ht="14.2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</row>
    <row r="10" spans="1:6" ht="14.25">
      <c r="A10" s="4" t="s">
        <v>27</v>
      </c>
      <c r="B10" s="7" t="s">
        <v>28</v>
      </c>
      <c r="C10" s="7"/>
      <c r="D10" s="7"/>
      <c r="E10" s="7"/>
      <c r="F10" s="7"/>
    </row>
    <row r="11" spans="1:6" ht="42.75">
      <c r="A11" s="46">
        <v>1</v>
      </c>
      <c r="B11" s="47" t="s">
        <v>29</v>
      </c>
      <c r="C11" s="48" t="s">
        <v>30</v>
      </c>
      <c r="D11" s="49">
        <v>320000</v>
      </c>
      <c r="E11" s="49">
        <v>204550</v>
      </c>
      <c r="F11" s="49">
        <f>D11-E11</f>
        <v>115450</v>
      </c>
    </row>
    <row r="12" spans="1:6" ht="14.25">
      <c r="A12" s="4">
        <v>2</v>
      </c>
      <c r="B12" s="7" t="s">
        <v>31</v>
      </c>
      <c r="C12" s="4" t="s">
        <v>32</v>
      </c>
      <c r="D12" s="7"/>
      <c r="E12" s="7"/>
      <c r="F12" s="7"/>
    </row>
    <row r="13" spans="1:6" ht="28.5">
      <c r="A13" s="48">
        <v>3</v>
      </c>
      <c r="B13" s="50" t="s">
        <v>33</v>
      </c>
      <c r="C13" s="4"/>
      <c r="D13" s="7">
        <v>1606816</v>
      </c>
      <c r="E13" s="7"/>
      <c r="F13" s="7">
        <f>D13+E13</f>
        <v>1606816</v>
      </c>
    </row>
    <row r="14" spans="1:6" s="53" customFormat="1" ht="17.25" customHeight="1">
      <c r="A14" s="51"/>
      <c r="B14" s="51" t="s">
        <v>34</v>
      </c>
      <c r="C14" s="52"/>
      <c r="D14" s="51">
        <f>D11+D13</f>
        <v>1926816</v>
      </c>
      <c r="E14" s="51">
        <f>SUM(E11:E13)</f>
        <v>204550</v>
      </c>
      <c r="F14" s="51">
        <f>F11+F12+F13</f>
        <v>1722266</v>
      </c>
    </row>
    <row r="15" spans="1:6" ht="19.5" customHeight="1">
      <c r="A15" s="4" t="s">
        <v>35</v>
      </c>
      <c r="B15" s="7" t="s">
        <v>36</v>
      </c>
      <c r="C15" s="4"/>
      <c r="D15" s="7"/>
      <c r="E15" s="7"/>
      <c r="F15" s="7"/>
    </row>
    <row r="16" spans="1:6" ht="14.25">
      <c r="A16" s="4">
        <v>1</v>
      </c>
      <c r="B16" s="7" t="s">
        <v>37</v>
      </c>
      <c r="C16" s="4" t="s">
        <v>38</v>
      </c>
      <c r="D16" s="7">
        <v>1127250</v>
      </c>
      <c r="E16" s="9"/>
      <c r="F16" s="7">
        <f>D16-E16</f>
        <v>1127250</v>
      </c>
    </row>
    <row r="17" spans="1:6" ht="14.25">
      <c r="A17" s="4">
        <v>2</v>
      </c>
      <c r="B17" s="7" t="s">
        <v>39</v>
      </c>
      <c r="C17" s="4" t="s">
        <v>40</v>
      </c>
      <c r="D17" s="7"/>
      <c r="E17" s="9"/>
      <c r="F17" s="7"/>
    </row>
    <row r="18" spans="1:6" ht="14.25">
      <c r="A18" s="4">
        <v>3</v>
      </c>
      <c r="B18" s="7" t="s">
        <v>41</v>
      </c>
      <c r="C18" s="4" t="s">
        <v>42</v>
      </c>
      <c r="D18" s="7"/>
      <c r="E18" s="9"/>
      <c r="F18" s="7"/>
    </row>
    <row r="19" spans="1:6" s="53" customFormat="1" ht="20.25" customHeight="1">
      <c r="A19" s="51"/>
      <c r="B19" s="54" t="s">
        <v>43</v>
      </c>
      <c r="C19" s="54"/>
      <c r="D19" s="7">
        <f>D16+D17+D18</f>
        <v>1127250</v>
      </c>
      <c r="E19" s="55">
        <f>SUM(E16:E18)</f>
        <v>0</v>
      </c>
      <c r="F19" s="51">
        <f>F16</f>
        <v>1127250</v>
      </c>
    </row>
    <row r="20" spans="1:6" ht="0.75" customHeight="1">
      <c r="A20" s="7"/>
      <c r="B20" s="7"/>
      <c r="C20" s="7"/>
      <c r="D20" s="7"/>
      <c r="E20" s="7"/>
      <c r="F20" s="7"/>
    </row>
    <row r="21" spans="1:6" ht="15">
      <c r="A21" s="1"/>
      <c r="B21" s="56" t="s">
        <v>44</v>
      </c>
      <c r="C21" s="1"/>
      <c r="D21" s="1"/>
      <c r="E21" s="1"/>
      <c r="F21" s="1"/>
    </row>
    <row r="22" spans="1:6" ht="16.5" customHeight="1">
      <c r="A22" s="3">
        <v>1</v>
      </c>
      <c r="B22" s="90" t="s">
        <v>45</v>
      </c>
      <c r="C22" s="91"/>
      <c r="D22" s="92"/>
      <c r="E22" s="93">
        <v>18438324</v>
      </c>
      <c r="F22" s="93"/>
    </row>
    <row r="23" spans="1:6" ht="15.75" customHeight="1">
      <c r="A23" s="3">
        <v>2</v>
      </c>
      <c r="B23" s="90" t="s">
        <v>46</v>
      </c>
      <c r="C23" s="91"/>
      <c r="D23" s="92"/>
      <c r="E23" s="93">
        <v>19033340</v>
      </c>
      <c r="F23" s="93"/>
    </row>
    <row r="24" spans="1:6" ht="15" customHeight="1">
      <c r="A24" s="3">
        <v>3</v>
      </c>
      <c r="B24" s="90" t="s">
        <v>47</v>
      </c>
      <c r="C24" s="91"/>
      <c r="D24" s="92"/>
      <c r="E24" s="94"/>
      <c r="F24" s="94"/>
    </row>
    <row r="25" spans="1:6" ht="14.25">
      <c r="A25" s="3"/>
      <c r="B25" s="90" t="s">
        <v>48</v>
      </c>
      <c r="C25" s="91"/>
      <c r="D25" s="92"/>
      <c r="E25" s="94"/>
      <c r="F25" s="94"/>
    </row>
    <row r="26" spans="1:6" ht="14.25">
      <c r="A26" s="3"/>
      <c r="B26" s="90" t="s">
        <v>49</v>
      </c>
      <c r="C26" s="91"/>
      <c r="D26" s="92"/>
      <c r="E26" s="93">
        <f>E22-E23</f>
        <v>-595016</v>
      </c>
      <c r="F26" s="93"/>
    </row>
    <row r="27" spans="1:6" ht="22.5" customHeight="1">
      <c r="A27" s="8" t="s">
        <v>50</v>
      </c>
      <c r="B27" s="95" t="s">
        <v>51</v>
      </c>
      <c r="C27" s="96"/>
      <c r="D27" s="97"/>
      <c r="E27" s="93">
        <f>E28+E29+E30</f>
        <v>1722266</v>
      </c>
      <c r="F27" s="93"/>
    </row>
    <row r="28" spans="1:6" ht="17.25" customHeight="1">
      <c r="A28" s="3">
        <v>1</v>
      </c>
      <c r="B28" s="95" t="s">
        <v>52</v>
      </c>
      <c r="C28" s="96"/>
      <c r="D28" s="97"/>
      <c r="E28" s="94">
        <v>0</v>
      </c>
      <c r="F28" s="94"/>
    </row>
    <row r="29" spans="1:6" ht="14.25">
      <c r="A29" s="3">
        <v>2</v>
      </c>
      <c r="B29" s="90" t="s">
        <v>53</v>
      </c>
      <c r="C29" s="91"/>
      <c r="D29" s="92"/>
      <c r="E29" s="93">
        <v>115450</v>
      </c>
      <c r="F29" s="93"/>
    </row>
    <row r="30" spans="1:6" ht="29.25" customHeight="1">
      <c r="A30" s="11">
        <v>3</v>
      </c>
      <c r="B30" s="100" t="s">
        <v>54</v>
      </c>
      <c r="C30" s="101"/>
      <c r="D30" s="102"/>
      <c r="E30" s="93">
        <v>1606816</v>
      </c>
      <c r="F30" s="93"/>
    </row>
    <row r="31" ht="12.75">
      <c r="B31" t="s">
        <v>21</v>
      </c>
    </row>
    <row r="32" spans="1:6" ht="67.5" customHeight="1">
      <c r="A32" s="98" t="s">
        <v>70</v>
      </c>
      <c r="B32" s="98"/>
      <c r="C32" s="98"/>
      <c r="D32" s="98"/>
      <c r="E32" s="98"/>
      <c r="F32" s="98"/>
    </row>
    <row r="33" spans="4:6" ht="12.75">
      <c r="D33" s="99" t="s">
        <v>6</v>
      </c>
      <c r="E33" s="99"/>
      <c r="F33" s="99"/>
    </row>
    <row r="34" spans="4:6" ht="29.25" customHeight="1">
      <c r="D34" s="99" t="s">
        <v>59</v>
      </c>
      <c r="E34" s="99"/>
      <c r="F34" s="99"/>
    </row>
  </sheetData>
  <mergeCells count="24">
    <mergeCell ref="A32:F32"/>
    <mergeCell ref="D34:F34"/>
    <mergeCell ref="B29:D29"/>
    <mergeCell ref="E29:F29"/>
    <mergeCell ref="B30:D30"/>
    <mergeCell ref="E30:F30"/>
    <mergeCell ref="D33:F33"/>
    <mergeCell ref="B27:D27"/>
    <mergeCell ref="E27:F27"/>
    <mergeCell ref="B28:D28"/>
    <mergeCell ref="E28:F28"/>
    <mergeCell ref="B25:D25"/>
    <mergeCell ref="E25:F25"/>
    <mergeCell ref="B26:D26"/>
    <mergeCell ref="E26:F26"/>
    <mergeCell ref="B23:D23"/>
    <mergeCell ref="E23:F23"/>
    <mergeCell ref="B24:D24"/>
    <mergeCell ref="E24:F24"/>
    <mergeCell ref="B1:F1"/>
    <mergeCell ref="C3:E3"/>
    <mergeCell ref="B5:F5"/>
    <mergeCell ref="B22:D22"/>
    <mergeCell ref="E22:F22"/>
  </mergeCells>
  <printOptions/>
  <pageMargins left="0.75" right="0.75" top="0.67" bottom="0.69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47"/>
  <sheetViews>
    <sheetView tabSelected="1" workbookViewId="0" topLeftCell="B1">
      <selection activeCell="F2" sqref="F2:I2"/>
    </sheetView>
  </sheetViews>
  <sheetFormatPr defaultColWidth="9.00390625" defaultRowHeight="12.75"/>
  <cols>
    <col min="1" max="1" width="5.375" style="0" customWidth="1"/>
    <col min="2" max="2" width="5.75390625" style="0" customWidth="1"/>
    <col min="4" max="4" width="6.00390625" style="0" customWidth="1"/>
    <col min="5" max="5" width="63.625" style="0" customWidth="1"/>
    <col min="6" max="6" width="12.625" style="0" customWidth="1"/>
    <col min="7" max="7" width="11.375" style="0" customWidth="1"/>
    <col min="8" max="8" width="12.00390625" style="0" customWidth="1"/>
    <col min="9" max="9" width="14.375" style="0" customWidth="1"/>
  </cols>
  <sheetData>
    <row r="1" spans="6:9" ht="13.5" customHeight="1">
      <c r="F1" s="99" t="s">
        <v>105</v>
      </c>
      <c r="G1" s="99"/>
      <c r="H1" s="99"/>
      <c r="I1" s="99"/>
    </row>
    <row r="2" spans="6:9" ht="12.75">
      <c r="F2" s="99" t="s">
        <v>106</v>
      </c>
      <c r="G2" s="99"/>
      <c r="H2" s="99"/>
      <c r="I2" s="99"/>
    </row>
    <row r="3" spans="6:9" ht="12.75">
      <c r="F3" s="5"/>
      <c r="G3" s="5"/>
      <c r="H3" s="5"/>
      <c r="I3" s="5"/>
    </row>
    <row r="4" spans="3:8" ht="16.5" customHeight="1">
      <c r="C4" s="103" t="s">
        <v>71</v>
      </c>
      <c r="D4" s="103"/>
      <c r="E4" s="103"/>
      <c r="F4" s="103"/>
      <c r="G4" s="103"/>
      <c r="H4" s="103"/>
    </row>
    <row r="5" spans="3:8" ht="16.5" customHeight="1">
      <c r="C5" s="57"/>
      <c r="D5" s="57"/>
      <c r="E5" s="57"/>
      <c r="F5" s="57"/>
      <c r="G5" s="57"/>
      <c r="H5" s="57"/>
    </row>
    <row r="6" spans="1:12" s="21" customFormat="1" ht="27" customHeight="1">
      <c r="A6" s="14" t="s">
        <v>4</v>
      </c>
      <c r="B6" s="14" t="s">
        <v>0</v>
      </c>
      <c r="C6" s="15" t="s">
        <v>1</v>
      </c>
      <c r="D6" s="15" t="s">
        <v>2</v>
      </c>
      <c r="E6" s="16" t="s">
        <v>9</v>
      </c>
      <c r="F6" s="17" t="s">
        <v>10</v>
      </c>
      <c r="G6" s="18" t="s">
        <v>11</v>
      </c>
      <c r="H6" s="18" t="s">
        <v>12</v>
      </c>
      <c r="I6" s="16" t="s">
        <v>5</v>
      </c>
      <c r="J6" s="19"/>
      <c r="K6" s="2"/>
      <c r="L6" s="20"/>
    </row>
    <row r="7" spans="1:12" s="21" customFormat="1" ht="14.2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"/>
      <c r="K7" s="2"/>
      <c r="L7" s="20"/>
    </row>
    <row r="8" spans="1:12" s="21" customFormat="1" ht="28.5" customHeight="1">
      <c r="A8" s="23">
        <v>1</v>
      </c>
      <c r="B8" s="23" t="s">
        <v>7</v>
      </c>
      <c r="C8" s="23" t="s">
        <v>8</v>
      </c>
      <c r="D8" s="23">
        <v>6050</v>
      </c>
      <c r="E8" s="10" t="s">
        <v>72</v>
      </c>
      <c r="F8" s="24">
        <v>10000</v>
      </c>
      <c r="G8" s="24"/>
      <c r="H8" s="24"/>
      <c r="I8" s="24">
        <f>F8-H8</f>
        <v>10000</v>
      </c>
      <c r="J8" s="2"/>
      <c r="K8" s="2"/>
      <c r="L8" s="20"/>
    </row>
    <row r="9" spans="1:12" s="21" customFormat="1" ht="28.5" customHeight="1">
      <c r="A9" s="23">
        <v>2</v>
      </c>
      <c r="B9" s="23"/>
      <c r="C9" s="23" t="s">
        <v>8</v>
      </c>
      <c r="D9" s="23">
        <v>6050</v>
      </c>
      <c r="E9" s="10" t="s">
        <v>73</v>
      </c>
      <c r="F9" s="24">
        <v>40000</v>
      </c>
      <c r="G9" s="24"/>
      <c r="H9" s="24"/>
      <c r="I9" s="24">
        <f>F9-H9</f>
        <v>40000</v>
      </c>
      <c r="J9" s="2"/>
      <c r="K9" s="2"/>
      <c r="L9" s="20"/>
    </row>
    <row r="10" spans="1:12" s="21" customFormat="1" ht="18.75" customHeight="1">
      <c r="A10" s="22"/>
      <c r="B10" s="22"/>
      <c r="C10" s="22"/>
      <c r="E10" s="25" t="s">
        <v>13</v>
      </c>
      <c r="F10" s="26">
        <f>SUM(F8:F9)</f>
        <v>50000</v>
      </c>
      <c r="G10" s="24"/>
      <c r="H10" s="26">
        <f>SUM(H8:H9)</f>
        <v>0</v>
      </c>
      <c r="I10" s="26">
        <f>I8+I9</f>
        <v>50000</v>
      </c>
      <c r="J10" s="2"/>
      <c r="K10" s="2"/>
      <c r="L10" s="20"/>
    </row>
    <row r="11" spans="1:12" s="21" customFormat="1" ht="24" customHeight="1">
      <c r="A11" s="23">
        <v>3</v>
      </c>
      <c r="B11" s="23">
        <v>400</v>
      </c>
      <c r="C11" s="23">
        <v>40002</v>
      </c>
      <c r="D11" s="23">
        <v>6060</v>
      </c>
      <c r="E11" s="64" t="s">
        <v>74</v>
      </c>
      <c r="F11" s="24">
        <v>15000</v>
      </c>
      <c r="G11" s="24"/>
      <c r="H11" s="24"/>
      <c r="I11" s="24">
        <f aca="true" t="shared" si="0" ref="I11:I16">F11+G11</f>
        <v>15000</v>
      </c>
      <c r="J11" s="2"/>
      <c r="K11" s="2"/>
      <c r="L11" s="20"/>
    </row>
    <row r="12" spans="1:248" s="21" customFormat="1" ht="30.75" customHeight="1">
      <c r="A12" s="23">
        <v>4</v>
      </c>
      <c r="B12" s="23">
        <v>600</v>
      </c>
      <c r="C12" s="23">
        <v>60016</v>
      </c>
      <c r="D12" s="23">
        <v>6050</v>
      </c>
      <c r="E12" s="10" t="s">
        <v>75</v>
      </c>
      <c r="F12" s="27">
        <v>70000</v>
      </c>
      <c r="G12" s="24"/>
      <c r="H12" s="24"/>
      <c r="I12" s="27">
        <f t="shared" si="0"/>
        <v>70000</v>
      </c>
      <c r="J12" s="2"/>
      <c r="K12" s="2"/>
      <c r="L12" s="29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</row>
    <row r="13" spans="1:248" s="21" customFormat="1" ht="28.5" customHeight="1">
      <c r="A13" s="23">
        <v>5</v>
      </c>
      <c r="B13" s="23"/>
      <c r="C13" s="23">
        <v>60016</v>
      </c>
      <c r="D13" s="23">
        <v>6050</v>
      </c>
      <c r="E13" s="10" t="s">
        <v>76</v>
      </c>
      <c r="F13" s="27">
        <v>50000</v>
      </c>
      <c r="G13" s="24"/>
      <c r="H13" s="24"/>
      <c r="I13" s="27">
        <f t="shared" si="0"/>
        <v>50000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</row>
    <row r="14" spans="1:248" s="21" customFormat="1" ht="26.25" customHeight="1">
      <c r="A14" s="23">
        <v>6</v>
      </c>
      <c r="B14" s="23"/>
      <c r="C14" s="23">
        <v>60016</v>
      </c>
      <c r="D14" s="23">
        <v>6050</v>
      </c>
      <c r="E14" s="10" t="s">
        <v>77</v>
      </c>
      <c r="F14" s="27">
        <v>34000</v>
      </c>
      <c r="G14" s="24"/>
      <c r="H14" s="24"/>
      <c r="I14" s="27">
        <f t="shared" si="0"/>
        <v>34000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</row>
    <row r="15" spans="1:248" s="21" customFormat="1" ht="18" customHeight="1">
      <c r="A15" s="22">
        <v>7</v>
      </c>
      <c r="B15" s="22"/>
      <c r="C15" s="22">
        <v>60016</v>
      </c>
      <c r="D15" s="22">
        <v>6050</v>
      </c>
      <c r="E15" s="64" t="s">
        <v>78</v>
      </c>
      <c r="F15" s="27">
        <v>15000</v>
      </c>
      <c r="G15" s="24"/>
      <c r="H15" s="28"/>
      <c r="I15" s="27">
        <f t="shared" si="0"/>
        <v>15000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</row>
    <row r="16" spans="1:248" s="21" customFormat="1" ht="27" customHeight="1">
      <c r="A16" s="22">
        <v>8</v>
      </c>
      <c r="B16" s="22"/>
      <c r="C16" s="22">
        <v>60016</v>
      </c>
      <c r="D16" s="22">
        <v>6050</v>
      </c>
      <c r="E16" s="64" t="s">
        <v>79</v>
      </c>
      <c r="F16" s="27">
        <v>12000</v>
      </c>
      <c r="G16" s="24"/>
      <c r="H16" s="28"/>
      <c r="I16" s="27">
        <f t="shared" si="0"/>
        <v>12000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</row>
    <row r="17" spans="1:248" s="28" customFormat="1" ht="15.75" customHeight="1">
      <c r="A17" s="34"/>
      <c r="B17" s="34"/>
      <c r="C17" s="34"/>
      <c r="D17" s="34"/>
      <c r="E17" s="25" t="s">
        <v>60</v>
      </c>
      <c r="F17" s="26">
        <f>F12+F13+F14+F15+F16</f>
        <v>181000</v>
      </c>
      <c r="G17" s="26">
        <f>G14+G15+G16</f>
        <v>0</v>
      </c>
      <c r="H17" s="26">
        <f>SUM(H12:H15)</f>
        <v>0</v>
      </c>
      <c r="I17" s="26">
        <f>I12+I13+I14+I15+I16</f>
        <v>181000</v>
      </c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</row>
    <row r="18" spans="1:248" s="71" customFormat="1" ht="24.75" customHeight="1">
      <c r="A18" s="65">
        <v>9</v>
      </c>
      <c r="B18" s="66">
        <v>700</v>
      </c>
      <c r="C18" s="66">
        <v>70005</v>
      </c>
      <c r="D18" s="66">
        <v>6060</v>
      </c>
      <c r="E18" s="67" t="s">
        <v>80</v>
      </c>
      <c r="F18" s="68">
        <v>212200</v>
      </c>
      <c r="G18" s="68"/>
      <c r="H18" s="68"/>
      <c r="I18" s="69">
        <f>F18-H18</f>
        <v>212200</v>
      </c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</row>
    <row r="19" spans="1:248" s="21" customFormat="1" ht="20.25" customHeight="1">
      <c r="A19" s="22">
        <v>10</v>
      </c>
      <c r="B19" s="22">
        <v>750</v>
      </c>
      <c r="C19" s="22">
        <v>75023</v>
      </c>
      <c r="D19" s="22">
        <v>6060</v>
      </c>
      <c r="E19" s="67" t="s">
        <v>81</v>
      </c>
      <c r="F19" s="24">
        <v>34348</v>
      </c>
      <c r="G19" s="24"/>
      <c r="H19" s="24"/>
      <c r="I19" s="24">
        <f>F19+G19</f>
        <v>34348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</row>
    <row r="20" spans="1:248" s="21" customFormat="1" ht="18.75" customHeight="1">
      <c r="A20" s="22">
        <v>11</v>
      </c>
      <c r="B20" s="22"/>
      <c r="C20" s="22">
        <v>75023</v>
      </c>
      <c r="D20" s="22">
        <v>6060</v>
      </c>
      <c r="E20" s="67" t="s">
        <v>61</v>
      </c>
      <c r="F20" s="24">
        <v>35000</v>
      </c>
      <c r="G20" s="24"/>
      <c r="H20" s="24"/>
      <c r="I20" s="24">
        <f>F20</f>
        <v>35000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</row>
    <row r="21" spans="1:248" s="28" customFormat="1" ht="15.75" customHeight="1">
      <c r="A21" s="34"/>
      <c r="B21" s="34"/>
      <c r="C21" s="34"/>
      <c r="D21" s="34"/>
      <c r="E21" s="25" t="s">
        <v>62</v>
      </c>
      <c r="F21" s="26">
        <f>SUM(F19:F20)</f>
        <v>69348</v>
      </c>
      <c r="G21" s="26"/>
      <c r="H21" s="26"/>
      <c r="I21" s="26">
        <f>SUM(I19:I20)</f>
        <v>69348</v>
      </c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</row>
    <row r="22" spans="1:9" s="70" customFormat="1" ht="23.25" customHeight="1">
      <c r="A22" s="65">
        <v>12</v>
      </c>
      <c r="B22" s="66">
        <v>754</v>
      </c>
      <c r="C22" s="66">
        <v>75412</v>
      </c>
      <c r="D22" s="66">
        <v>6060</v>
      </c>
      <c r="E22" s="67" t="s">
        <v>82</v>
      </c>
      <c r="F22" s="68">
        <v>4500</v>
      </c>
      <c r="G22" s="68"/>
      <c r="H22" s="68"/>
      <c r="I22" s="68">
        <f>F22</f>
        <v>4500</v>
      </c>
    </row>
    <row r="23" spans="1:9" s="70" customFormat="1" ht="19.5" customHeight="1">
      <c r="A23" s="65">
        <v>13</v>
      </c>
      <c r="B23" s="72"/>
      <c r="C23" s="66">
        <v>75412</v>
      </c>
      <c r="D23" s="66">
        <v>6060</v>
      </c>
      <c r="E23" s="67" t="s">
        <v>83</v>
      </c>
      <c r="F23" s="68">
        <v>520000</v>
      </c>
      <c r="G23" s="68"/>
      <c r="H23" s="68">
        <v>204550</v>
      </c>
      <c r="I23" s="68">
        <f>F23-H23</f>
        <v>315450</v>
      </c>
    </row>
    <row r="24" spans="1:9" s="70" customFormat="1" ht="15.75" customHeight="1">
      <c r="A24" s="65"/>
      <c r="B24" s="72"/>
      <c r="C24" s="66"/>
      <c r="D24" s="66"/>
      <c r="E24" s="73" t="s">
        <v>84</v>
      </c>
      <c r="F24" s="69">
        <f>SUM(F22:F23)</f>
        <v>524500</v>
      </c>
      <c r="G24" s="69">
        <f>G23</f>
        <v>0</v>
      </c>
      <c r="H24" s="69">
        <f>H23</f>
        <v>204550</v>
      </c>
      <c r="I24" s="69">
        <f>SUM(I22:I23)</f>
        <v>319950</v>
      </c>
    </row>
    <row r="25" spans="1:9" ht="30" customHeight="1">
      <c r="A25" s="11">
        <v>14</v>
      </c>
      <c r="B25" s="74">
        <v>801</v>
      </c>
      <c r="C25" s="11">
        <v>80101</v>
      </c>
      <c r="D25" s="11">
        <v>6050</v>
      </c>
      <c r="E25" s="75" t="s">
        <v>85</v>
      </c>
      <c r="F25" s="24">
        <v>105000</v>
      </c>
      <c r="G25" s="24"/>
      <c r="H25" s="24"/>
      <c r="I25" s="24">
        <f>F25+G25</f>
        <v>105000</v>
      </c>
    </row>
    <row r="26" spans="1:9" ht="28.5" customHeight="1">
      <c r="A26" s="11">
        <v>15</v>
      </c>
      <c r="B26" s="74"/>
      <c r="C26" s="11">
        <v>80101</v>
      </c>
      <c r="D26" s="11">
        <v>6050</v>
      </c>
      <c r="E26" s="75" t="s">
        <v>86</v>
      </c>
      <c r="F26" s="24">
        <v>0</v>
      </c>
      <c r="G26" s="24"/>
      <c r="H26" s="24"/>
      <c r="I26" s="24">
        <f>F26</f>
        <v>0</v>
      </c>
    </row>
    <row r="27" spans="1:9" ht="18" customHeight="1">
      <c r="A27" s="11">
        <v>16</v>
      </c>
      <c r="B27" s="74"/>
      <c r="C27" s="11">
        <v>80101</v>
      </c>
      <c r="D27" s="11">
        <v>6050</v>
      </c>
      <c r="E27" s="75" t="s">
        <v>87</v>
      </c>
      <c r="F27" s="24">
        <v>23510</v>
      </c>
      <c r="G27" s="24"/>
      <c r="H27" s="24"/>
      <c r="I27" s="24">
        <f>F27</f>
        <v>23510</v>
      </c>
    </row>
    <row r="28" spans="1:9" ht="27.75" customHeight="1">
      <c r="A28" s="11">
        <v>17</v>
      </c>
      <c r="B28" s="74"/>
      <c r="C28" s="11">
        <v>80101</v>
      </c>
      <c r="D28" s="11">
        <v>6050</v>
      </c>
      <c r="E28" s="75" t="s">
        <v>88</v>
      </c>
      <c r="F28" s="24">
        <v>8290</v>
      </c>
      <c r="G28" s="24"/>
      <c r="H28" s="24"/>
      <c r="I28" s="24">
        <f>F28</f>
        <v>8290</v>
      </c>
    </row>
    <row r="29" spans="1:9" ht="42" customHeight="1">
      <c r="A29" s="11">
        <v>18</v>
      </c>
      <c r="B29" s="74"/>
      <c r="C29" s="11">
        <v>80101</v>
      </c>
      <c r="D29" s="11">
        <v>6050</v>
      </c>
      <c r="E29" s="75" t="s">
        <v>89</v>
      </c>
      <c r="F29" s="24">
        <v>41000</v>
      </c>
      <c r="G29" s="24"/>
      <c r="H29" s="24"/>
      <c r="I29" s="24">
        <f>F29+G29</f>
        <v>41000</v>
      </c>
    </row>
    <row r="30" spans="1:9" ht="25.5" customHeight="1">
      <c r="A30" s="11">
        <v>19</v>
      </c>
      <c r="B30" s="74"/>
      <c r="C30" s="11">
        <v>80101</v>
      </c>
      <c r="D30" s="11">
        <v>6050</v>
      </c>
      <c r="E30" s="75" t="s">
        <v>90</v>
      </c>
      <c r="F30" s="24">
        <v>57422</v>
      </c>
      <c r="G30" s="24"/>
      <c r="H30" s="24"/>
      <c r="I30" s="24">
        <f>F30</f>
        <v>57422</v>
      </c>
    </row>
    <row r="31" spans="1:9" ht="18.75" customHeight="1">
      <c r="A31" s="11">
        <v>20</v>
      </c>
      <c r="B31" s="76"/>
      <c r="C31" s="11">
        <v>80101</v>
      </c>
      <c r="D31" s="11">
        <v>6060</v>
      </c>
      <c r="E31" s="10" t="s">
        <v>91</v>
      </c>
      <c r="F31" s="24">
        <v>302000</v>
      </c>
      <c r="G31" s="24"/>
      <c r="H31" s="24"/>
      <c r="I31" s="24">
        <f>F31+G31</f>
        <v>302000</v>
      </c>
    </row>
    <row r="32" spans="1:9" ht="18.75" customHeight="1">
      <c r="A32" s="11">
        <v>21</v>
      </c>
      <c r="B32" s="76"/>
      <c r="C32" s="11">
        <v>80101</v>
      </c>
      <c r="D32" s="11">
        <v>6060</v>
      </c>
      <c r="E32" s="10" t="s">
        <v>92</v>
      </c>
      <c r="F32" s="24">
        <v>0</v>
      </c>
      <c r="G32" s="24"/>
      <c r="H32" s="24"/>
      <c r="I32" s="24">
        <f>F32+G32</f>
        <v>0</v>
      </c>
    </row>
    <row r="33" spans="1:9" ht="13.5" customHeight="1">
      <c r="A33" s="11"/>
      <c r="B33" s="76"/>
      <c r="C33" s="11"/>
      <c r="D33" s="11"/>
      <c r="E33" s="10" t="s">
        <v>93</v>
      </c>
      <c r="F33" s="77">
        <v>0</v>
      </c>
      <c r="G33" s="77"/>
      <c r="H33" s="77"/>
      <c r="I33" s="77">
        <f>F33+G33</f>
        <v>0</v>
      </c>
    </row>
    <row r="34" spans="1:9" ht="13.5" customHeight="1">
      <c r="A34" s="11"/>
      <c r="B34" s="76"/>
      <c r="C34" s="11"/>
      <c r="D34" s="11"/>
      <c r="E34" s="10" t="s">
        <v>94</v>
      </c>
      <c r="F34" s="77">
        <v>0</v>
      </c>
      <c r="G34" s="77"/>
      <c r="H34" s="77"/>
      <c r="I34" s="77">
        <f>F34+G34</f>
        <v>0</v>
      </c>
    </row>
    <row r="35" spans="1:9" ht="27.75" customHeight="1">
      <c r="A35" s="11">
        <v>22</v>
      </c>
      <c r="B35" s="76"/>
      <c r="C35" s="11">
        <v>80110</v>
      </c>
      <c r="D35" s="11">
        <v>6050</v>
      </c>
      <c r="E35" s="10" t="s">
        <v>95</v>
      </c>
      <c r="F35" s="24">
        <v>110000</v>
      </c>
      <c r="G35" s="24"/>
      <c r="H35" s="24"/>
      <c r="I35" s="24">
        <f>F35-H35</f>
        <v>110000</v>
      </c>
    </row>
    <row r="36" spans="1:248" s="21" customFormat="1" ht="15.75" customHeight="1">
      <c r="A36" s="22"/>
      <c r="B36" s="22"/>
      <c r="C36" s="22"/>
      <c r="E36" s="78" t="s">
        <v>14</v>
      </c>
      <c r="F36" s="26">
        <f>F25+F26+F27+F28+F29+F30+F31+F32+F35</f>
        <v>647222</v>
      </c>
      <c r="G36" s="26">
        <f>G31</f>
        <v>0</v>
      </c>
      <c r="H36" s="26"/>
      <c r="I36" s="26">
        <f>I25+I26+I27+I28+I29+I30+I31+I32+I35</f>
        <v>647222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</row>
    <row r="37" spans="1:248" s="21" customFormat="1" ht="18" customHeight="1">
      <c r="A37" s="22">
        <v>23</v>
      </c>
      <c r="B37" s="22">
        <v>852</v>
      </c>
      <c r="C37" s="22">
        <v>85219</v>
      </c>
      <c r="D37" s="21">
        <v>6060</v>
      </c>
      <c r="E37" s="79" t="s">
        <v>96</v>
      </c>
      <c r="F37" s="68">
        <v>5000</v>
      </c>
      <c r="G37" s="27"/>
      <c r="H37" s="27"/>
      <c r="I37" s="27">
        <f>F37</f>
        <v>5000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</row>
    <row r="38" spans="1:248" s="21" customFormat="1" ht="18" customHeight="1">
      <c r="A38" s="22">
        <v>24</v>
      </c>
      <c r="B38" s="22"/>
      <c r="C38" s="22">
        <v>85219</v>
      </c>
      <c r="D38" s="21">
        <v>6060</v>
      </c>
      <c r="E38" s="79" t="s">
        <v>97</v>
      </c>
      <c r="F38" s="68">
        <v>29280</v>
      </c>
      <c r="G38" s="27"/>
      <c r="H38" s="27"/>
      <c r="I38" s="27">
        <f>F38+G38</f>
        <v>29280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</row>
    <row r="39" spans="1:248" s="81" customFormat="1" ht="17.25" customHeight="1">
      <c r="A39" s="80"/>
      <c r="B39" s="80"/>
      <c r="C39" s="80"/>
      <c r="E39" s="78" t="s">
        <v>98</v>
      </c>
      <c r="F39" s="69">
        <f>SUM(F37:F38)</f>
        <v>34280</v>
      </c>
      <c r="G39" s="69">
        <f>SUM(G37:G38)</f>
        <v>0</v>
      </c>
      <c r="H39" s="69"/>
      <c r="I39" s="69">
        <f>I37+I38</f>
        <v>34280</v>
      </c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2"/>
      <c r="FF39" s="82"/>
      <c r="FG39" s="82"/>
      <c r="FH39" s="82"/>
      <c r="FI39" s="82"/>
      <c r="FJ39" s="82"/>
      <c r="FK39" s="82"/>
      <c r="FL39" s="82"/>
      <c r="FM39" s="82"/>
      <c r="FN39" s="82"/>
      <c r="FO39" s="82"/>
      <c r="FP39" s="82"/>
      <c r="FQ39" s="82"/>
      <c r="FR39" s="82"/>
      <c r="FS39" s="82"/>
      <c r="FT39" s="82"/>
      <c r="FU39" s="82"/>
      <c r="FV39" s="82"/>
      <c r="FW39" s="82"/>
      <c r="FX39" s="82"/>
      <c r="FY39" s="82"/>
      <c r="FZ39" s="82"/>
      <c r="GA39" s="82"/>
      <c r="GB39" s="82"/>
      <c r="GC39" s="82"/>
      <c r="GD39" s="82"/>
      <c r="GE39" s="82"/>
      <c r="GF39" s="82"/>
      <c r="GG39" s="82"/>
      <c r="GH39" s="82"/>
      <c r="GI39" s="82"/>
      <c r="GJ39" s="82"/>
      <c r="GK39" s="82"/>
      <c r="GL39" s="82"/>
      <c r="GM39" s="82"/>
      <c r="GN39" s="82"/>
      <c r="GO39" s="82"/>
      <c r="GP39" s="82"/>
      <c r="GQ39" s="82"/>
      <c r="GR39" s="82"/>
      <c r="GS39" s="82"/>
      <c r="GT39" s="82"/>
      <c r="GU39" s="82"/>
      <c r="GV39" s="82"/>
      <c r="GW39" s="82"/>
      <c r="GX39" s="82"/>
      <c r="GY39" s="82"/>
      <c r="GZ39" s="82"/>
      <c r="HA39" s="82"/>
      <c r="HB39" s="82"/>
      <c r="HC39" s="82"/>
      <c r="HD39" s="82"/>
      <c r="HE39" s="82"/>
      <c r="HF39" s="82"/>
      <c r="HG39" s="82"/>
      <c r="HH39" s="82"/>
      <c r="HI39" s="82"/>
      <c r="HJ39" s="82"/>
      <c r="HK39" s="82"/>
      <c r="HL39" s="82"/>
      <c r="HM39" s="82"/>
      <c r="HN39" s="82"/>
      <c r="HO39" s="82"/>
      <c r="HP39" s="82"/>
      <c r="HQ39" s="82"/>
      <c r="HR39" s="82"/>
      <c r="HS39" s="82"/>
      <c r="HT39" s="82"/>
      <c r="HU39" s="82"/>
      <c r="HV39" s="82"/>
      <c r="HW39" s="82"/>
      <c r="HX39" s="82"/>
      <c r="HY39" s="82"/>
      <c r="HZ39" s="82"/>
      <c r="IA39" s="82"/>
      <c r="IB39" s="82"/>
      <c r="IC39" s="82"/>
      <c r="ID39" s="82"/>
      <c r="IE39" s="82"/>
      <c r="IF39" s="82"/>
      <c r="IG39" s="82"/>
      <c r="IH39" s="82"/>
      <c r="II39" s="82"/>
      <c r="IJ39" s="82"/>
      <c r="IK39" s="82"/>
      <c r="IL39" s="82"/>
      <c r="IM39" s="82"/>
      <c r="IN39" s="82"/>
    </row>
    <row r="40" spans="1:248" s="71" customFormat="1" ht="29.25" customHeight="1">
      <c r="A40" s="65">
        <v>25</v>
      </c>
      <c r="B40" s="65">
        <v>900</v>
      </c>
      <c r="C40" s="65">
        <v>90001</v>
      </c>
      <c r="D40" s="11">
        <v>6010</v>
      </c>
      <c r="E40" s="79" t="s">
        <v>99</v>
      </c>
      <c r="F40" s="68">
        <v>10000</v>
      </c>
      <c r="G40" s="68"/>
      <c r="H40" s="68"/>
      <c r="I40" s="68">
        <f>F40</f>
        <v>10000</v>
      </c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0"/>
      <c r="GN40" s="70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70"/>
      <c r="HC40" s="70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70"/>
      <c r="HR40" s="70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70"/>
      <c r="IG40" s="70"/>
      <c r="IH40" s="70"/>
      <c r="II40" s="70"/>
      <c r="IJ40" s="70"/>
      <c r="IK40" s="70"/>
      <c r="IL40" s="70"/>
      <c r="IM40" s="70"/>
      <c r="IN40" s="70"/>
    </row>
    <row r="41" spans="1:248" s="21" customFormat="1" ht="20.25" customHeight="1">
      <c r="A41" s="23">
        <v>26</v>
      </c>
      <c r="B41" s="23"/>
      <c r="C41" s="23"/>
      <c r="D41" s="23">
        <v>6050</v>
      </c>
      <c r="E41" s="64" t="s">
        <v>100</v>
      </c>
      <c r="F41" s="24">
        <v>3208020</v>
      </c>
      <c r="G41" s="24"/>
      <c r="H41" s="24"/>
      <c r="I41" s="24">
        <f>F41-H41</f>
        <v>3208020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</row>
    <row r="42" spans="1:248" s="28" customFormat="1" ht="18.75" customHeight="1">
      <c r="A42" s="31"/>
      <c r="B42" s="32"/>
      <c r="C42" s="32"/>
      <c r="D42" s="32"/>
      <c r="E42" s="25" t="s">
        <v>15</v>
      </c>
      <c r="F42" s="26">
        <f>F40+F41</f>
        <v>3218020</v>
      </c>
      <c r="G42" s="26">
        <f>G41</f>
        <v>0</v>
      </c>
      <c r="H42" s="26">
        <f>SUM(H41:H41)</f>
        <v>0</v>
      </c>
      <c r="I42" s="26">
        <f>I40+I41</f>
        <v>3218020</v>
      </c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</row>
    <row r="43" spans="5:248" s="35" customFormat="1" ht="20.25" customHeight="1">
      <c r="E43" s="83" t="s">
        <v>16</v>
      </c>
      <c r="F43" s="36">
        <f>F10+F11+F17+F18+F21+F24+F36+F39+F42</f>
        <v>4951570</v>
      </c>
      <c r="G43" s="36">
        <f>G24</f>
        <v>0</v>
      </c>
      <c r="H43" s="36">
        <f>H24</f>
        <v>204550</v>
      </c>
      <c r="I43" s="36">
        <f>I10+I11+I17+I18+I21+I24+I36+I39+I42</f>
        <v>4747020</v>
      </c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</row>
    <row r="44" spans="6:9" s="37" customFormat="1" ht="20.25" customHeight="1">
      <c r="F44" s="63"/>
      <c r="G44" s="63"/>
      <c r="H44" s="63"/>
      <c r="I44" s="63"/>
    </row>
    <row r="45" spans="7:9" ht="12.75">
      <c r="G45" s="99" t="s">
        <v>6</v>
      </c>
      <c r="H45" s="99"/>
      <c r="I45" s="99"/>
    </row>
    <row r="47" spans="7:9" ht="12.75">
      <c r="G47" s="99" t="s">
        <v>17</v>
      </c>
      <c r="H47" s="99"/>
      <c r="I47" s="99"/>
    </row>
  </sheetData>
  <mergeCells count="5">
    <mergeCell ref="G47:I47"/>
    <mergeCell ref="F1:I1"/>
    <mergeCell ref="F2:I2"/>
    <mergeCell ref="C4:H4"/>
    <mergeCell ref="G45:I45"/>
  </mergeCells>
  <printOptions/>
  <pageMargins left="0.39" right="0.45" top="0.39" bottom="0.43" header="0.26" footer="0.29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</cp:lastModifiedBy>
  <cp:lastPrinted>2005-12-20T07:53:03Z</cp:lastPrinted>
  <dcterms:created xsi:type="dcterms:W3CDTF">2004-03-17T11:19:58Z</dcterms:created>
  <dcterms:modified xsi:type="dcterms:W3CDTF">2005-12-20T07:56:06Z</dcterms:modified>
  <cp:category/>
  <cp:version/>
  <cp:contentType/>
  <cp:contentStatus/>
</cp:coreProperties>
</file>