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zał. nr 1" sheetId="1" r:id="rId1"/>
    <sheet name="zał. nr 2" sheetId="2" r:id="rId2"/>
    <sheet name="zal nr 3" sheetId="3" r:id="rId3"/>
    <sheet name="zał. nr 4" sheetId="4" r:id="rId4"/>
    <sheet name="zał nr 5" sheetId="5" r:id="rId5"/>
    <sheet name="zal nr 6" sheetId="6" r:id="rId6"/>
    <sheet name="zal nr 7" sheetId="7" r:id="rId7"/>
  </sheets>
  <definedNames>
    <definedName name="_xlnm.Print_Area" localSheetId="6">'zal nr 7'!$A$1:$Q$41</definedName>
    <definedName name="_xlnm.Print_Area" localSheetId="0">'zał. nr 1'!$A$1:$K$19</definedName>
    <definedName name="_xlnm.Print_Area" localSheetId="1">'zał. nr 2'!$A$1:$H$29</definedName>
    <definedName name="_xlnm.Print_Area" localSheetId="3">'zał. nr 4'!$A$1:$K$16</definedName>
  </definedNames>
  <calcPr fullCalcOnLoad="1"/>
</workbook>
</file>

<file path=xl/sharedStrings.xml><?xml version="1.0" encoding="utf-8"?>
<sst xmlns="http://schemas.openxmlformats.org/spreadsheetml/2006/main" count="279" uniqueCount="200">
  <si>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</si>
  <si>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</si>
  <si>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</si>
  <si>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</si>
  <si>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</si>
  <si>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DOCHODY</t>
  </si>
  <si>
    <t>Rozdział</t>
  </si>
  <si>
    <t>Planowane wydatki na 2010 r</t>
  </si>
  <si>
    <t>majątkowe</t>
  </si>
  <si>
    <t>Nazwa działu i rozdziału</t>
  </si>
  <si>
    <t>w tym:</t>
  </si>
  <si>
    <t>Dotacje</t>
  </si>
  <si>
    <t>Ogółem wydatki</t>
  </si>
  <si>
    <t>WYDATKI MAJĄTKOWE</t>
  </si>
  <si>
    <t>w tym na:</t>
  </si>
  <si>
    <t>Inwestycje i zakupy inwestycyjne</t>
  </si>
  <si>
    <t xml:space="preserve">programy finansowane z udziałem środków europejskich i innych środków pochodzących ze śródeł zagranicznych niepodlegających zwrotowi </t>
  </si>
  <si>
    <t>Zakup i objęcie akcji i udziałów</t>
  </si>
  <si>
    <t>Wniesienie wkłądów do spółek prawa handlowego</t>
  </si>
  <si>
    <t>Dochody ogółem</t>
  </si>
  <si>
    <t>Wydatki ogółem</t>
  </si>
  <si>
    <t xml:space="preserve">                                  </t>
  </si>
  <si>
    <t>Lp.</t>
  </si>
  <si>
    <t>Treść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</si>
  <si>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</si>
  <si>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</si>
  <si>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</si>
  <si>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</si>
  <si>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</si>
  <si>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</si>
  <si>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</si>
  <si>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</si>
  <si>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</si>
  <si>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</si>
  <si>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</si>
  <si>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</si>
  <si>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</si>
  <si>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</si>
  <si>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</si>
  <si>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</si>
  <si>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</si>
  <si>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</si>
  <si>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</si>
  <si>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</si>
  <si>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</si>
  <si>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</si>
  <si>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</si>
  <si>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</si>
  <si>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</si>
  <si>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</si>
  <si>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</si>
  <si>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</si>
  <si>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</si>
  <si>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</si>
  <si>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</si>
  <si>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</si>
  <si>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</si>
  <si>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</si>
  <si>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</si>
  <si>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</si>
  <si>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</si>
  <si>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</si>
  <si>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</si>
  <si>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</si>
  <si>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</si>
  <si>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Przychody i rozchody budżetu w 2010 r.</t>
  </si>
  <si>
    <t>Kwota 2010 r</t>
  </si>
  <si>
    <t>z tego :</t>
  </si>
  <si>
    <t>Przed zmianą</t>
  </si>
  <si>
    <t>Po zmianie</t>
  </si>
  <si>
    <t>Zmiana</t>
  </si>
  <si>
    <t>Źródło dochodów</t>
  </si>
  <si>
    <t xml:space="preserve"> Po zmianie</t>
  </si>
  <si>
    <t xml:space="preserve">Przed zmianą </t>
  </si>
  <si>
    <t xml:space="preserve"> Po    zmianie</t>
  </si>
  <si>
    <t>Kwota po zmianach 2010 r.</t>
  </si>
  <si>
    <t xml:space="preserve">                                                                                     </t>
  </si>
  <si>
    <t>Uzasadnienie:</t>
  </si>
  <si>
    <t>Zmiany   +/-</t>
  </si>
  <si>
    <t>Transport i łączność</t>
  </si>
  <si>
    <t>zmieniającej Uchwałę Budżetową   Nr XLII/269/2009  na rok 2010</t>
  </si>
  <si>
    <t>600</t>
  </si>
  <si>
    <t>60016</t>
  </si>
  <si>
    <t>Drogi publiczne gminne</t>
  </si>
  <si>
    <t>Uzasadnienie</t>
  </si>
  <si>
    <t>Wydatki na zadania inwestycyjne na 2010 rok nieobjęte wieloletnimi programami inwestycyjnymi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</si>
  <si>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</si>
  <si>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</si>
  <si>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</si>
  <si>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</si>
  <si>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</si>
  <si>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rok 2010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</si>
  <si>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</si>
  <si>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</si>
  <si>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</si>
  <si>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</si>
  <si>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</si>
  <si>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400</t>
  </si>
  <si>
    <t>40002</t>
  </si>
  <si>
    <t>Zakup pompy do stacji uzdatniania wody</t>
  </si>
  <si>
    <t>Urząd Gminy</t>
  </si>
  <si>
    <t>Razem dział 400 - Wytwarzanie i zaopatrywanie w energię elektryczną, gaz i wodę</t>
  </si>
  <si>
    <t xml:space="preserve"> Budowa  chodnika w ciągu drogi  wojewódzkiej nr 719  na ul. Kościuszki w mjsc. Sade Budy   od  ul. Długiej  i  m. Stare Budy do drogi  w kier. Baranowa 
 oraz budowa ciągu pieszo-rowerowego  w ciągu drogi wojewódzkiej nr 719 (ul. Warszawska)  od ul. Ogrodowej do  przejścia dla pieszych do szkoły w mjsc. Chylice i Chylice Kolonia - zgodnie z porozumieniem  z Samorządem Województwa Mazowieckiego)</t>
  </si>
  <si>
    <t xml:space="preserve">Opracowanie dokumentacji projektowo-kosztorysowej na realizację zadania "Przebudowa drogi wojewódzkiej Nr 719 w zakresie wykonania chodnika od zjazdu do posesji w km 40+400 w miejscowości Jaktorów Kolonia do skrzyżowania z drogą do miejscowości Baranów w km 43+504 w miejscowości  Stare Budy, długość odcinka 3,104 km"  - zgodnie z porozumieniem zawartym z Samorządem Województwa Mazowieckiego
</t>
  </si>
  <si>
    <t>razem rozdz 60013- Drogi publiczne wojewódzkie</t>
  </si>
  <si>
    <t>Aktywizacja gospodarcza Gminy Jaktorów poprzez przebudowę 1,76 km ulicy Parkowej w Jaktorowie</t>
  </si>
  <si>
    <t>środki unijne do pozyskania
2 842 121</t>
  </si>
  <si>
    <t>razem rozdział 60016 - Drogi publiczne gminne</t>
  </si>
  <si>
    <t>Razem dział 600 - Transport i łączność</t>
  </si>
  <si>
    <t xml:space="preserve">Zakup programu "Płace, kadry" </t>
  </si>
  <si>
    <t>Razem dział 750 - Administracja publiczna</t>
  </si>
  <si>
    <t>Zakup samochodów lekkich  do wspomagania działań dla jednostek ochotniczej straży pożarnej w Jaktorowie i Międzyborowie</t>
  </si>
  <si>
    <t>środki do pozyskania C
       745 790</t>
  </si>
  <si>
    <t>Razem dział 754 - Bezpieczeństwo publiczne i ochrona przeciwpożarowa</t>
  </si>
  <si>
    <t>x</t>
  </si>
  <si>
    <t>Przewodniczący Rady</t>
  </si>
  <si>
    <t>Mirosław Byczak</t>
  </si>
  <si>
    <t>Przebudowa  układu komunikacyjnego w Gminie Jaktorów  dla zwiększenia dostępności terenów przeznaczonych na cele inwestycyjne, edukacyjne i społeczne, kluczowych dla rozwoju społeczno-gospodarczego gminy, etap I (Przebudowa drogi gminnej Międzyborów - Bieganów na dług  2,46 km)</t>
  </si>
  <si>
    <t>Razem poz 5</t>
  </si>
  <si>
    <t>Wydatki* na programy i projekty finansowane z udziałem środków europejskich i innych środków pochodzących ze źródeł zagranicznych niepodlegających zwrotowi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</si>
  <si>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</si>
  <si>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</si>
  <si>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</si>
  <si>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</si>
  <si>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</si>
  <si>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</si>
  <si>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</si>
  <si>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</si>
  <si>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</si>
  <si>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</si>
  <si>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</si>
  <si>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</si>
  <si>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</si>
  <si>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</si>
  <si>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</si>
  <si>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</si>
  <si>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</si>
  <si>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</si>
  <si>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</si>
  <si>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</si>
  <si>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</si>
  <si>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</si>
  <si>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</si>
  <si>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</si>
  <si>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</si>
  <si>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</si>
  <si>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</si>
  <si>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2010 r.</t>
  </si>
  <si>
    <t>Wydatki bieżące razem:</t>
  </si>
  <si>
    <t>2.1</t>
  </si>
  <si>
    <t>Program Operacyjny KAPITAŁ LUDZKI  
Priorytet: IX. Rozwój wykształcenia i kompetencji w regionach 
działanie 9.1 - Wyrównywanie szans edukacyjnych i zapewnienie wysokiej jakości usług edukacyjnych świadczonych w systemie oświaty 
Projekt pt.  Dostosowanie kompetencji przyszłych absolwentów gimnazjów z terenu gminy Jaktorów do potrzeb rynku pracy</t>
  </si>
  <si>
    <t>801-80195§4118</t>
  </si>
  <si>
    <t>801-80195§4119</t>
  </si>
  <si>
    <t>801-80195§4128</t>
  </si>
  <si>
    <t>801-80195§4129</t>
  </si>
  <si>
    <t>801-80195§4178</t>
  </si>
  <si>
    <t>801-80195§4179</t>
  </si>
  <si>
    <t>801-80195§4218</t>
  </si>
  <si>
    <t>801-80195§4219</t>
  </si>
  <si>
    <t>801-80195§4308</t>
  </si>
  <si>
    <t>801-80195§4309</t>
  </si>
  <si>
    <t>Ogółem (1+2)</t>
  </si>
  <si>
    <t>Przewodniczący Rady Gminy</t>
  </si>
  <si>
    <t>Zwiększa się dochody budżetu Gminy o kwotę 4.946.379,32 zł w związku z pozyskaniem dofinansowania na realizację projektu "Przebudowa układu komunikacyjnego w Gminie Jaktorów dla zwiększenia dostępności terenów przeznaczonych na cele inwestycyjne, edukacyjne i społeczne, kluczowych dla rozwoju społeczno-gospodarczego gmin" - zgodnie z umową Nr UDA-RPMA.03.01.00-14-301/08-00.</t>
  </si>
  <si>
    <t>Regionalny Program Operacyjny  Województwa Mazowieckiego 2007 - 2013
Priorytet: III. Regionalny system transportowy
działanie 3.1 - Infrastruktura drogowa 
Projekt pt. Przebudowa układu komunikacyjnego w Gminie Jaktorów dla zwiększenia dostępności terenów przeznaczonych na cele inwestycyjne, edukacyjne i społeczne, kluczowych dla rozwoju społeczno-gospodarczego gmin.</t>
  </si>
  <si>
    <t>600-60016§6058
600-60016§6059</t>
  </si>
  <si>
    <t>70005</t>
  </si>
  <si>
    <t>Gospodarka mieszkaniowa</t>
  </si>
  <si>
    <t>Gospodarka gruntami i nieruchomościami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</si>
  <si>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</si>
  <si>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</si>
  <si>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</si>
  <si>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</si>
  <si>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</si>
  <si>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</si>
  <si>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</si>
  <si>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</si>
  <si>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z dnia 18 lutego 2010r zmieniającej Uchwałę Budżetową na rok 2010</t>
  </si>
  <si>
    <t>zmieniającej Uchwałę Budżetową    na rok 2010</t>
  </si>
  <si>
    <t>z dnia 18 lutego 2010r</t>
  </si>
  <si>
    <t>zmieniającej Uchwałę Budżetową na rok 2010</t>
  </si>
  <si>
    <t>Przewodniczacy Rady Gminy</t>
  </si>
  <si>
    <t>Klasyfika
cja
§</t>
  </si>
  <si>
    <t>Przewodniczacy Rady</t>
  </si>
  <si>
    <t>Zwiększa się w dziale 600 - Transport i łączność wydatki majątkowe   budżetu Gminy o kwotę 4.946.379,32 zł w związku z pozyskaniem dofinansowania na realizację projektu "Przebudowa układu komunikacyjnego w Gminie Jaktorów dla zwiększenia dostępności terenów przeznaczonych na cele inwestycyjne, edukacyjne i społeczne, kluczowych dla rozwoju społeczno-gospodarczego gmin" - zgodnie z umową 
Nr UDA-RPMA.03.01.00-14-301/08-00.</t>
  </si>
  <si>
    <t>Zwiększa się wydatki bieżące w dziale 700 - Gospodarka mieszkaniowa o kwotę 25.000 zł na wykonanie map do celów prawnych</t>
  </si>
  <si>
    <t>Wydatki bieżące</t>
  </si>
  <si>
    <t>Dotacje rozwojowe</t>
  </si>
  <si>
    <r>
      <t xml:space="preserve">               </t>
    </r>
    <r>
      <rPr>
        <b/>
        <sz val="10"/>
        <rFont val="Arial"/>
        <family val="2"/>
      </rPr>
      <t>WYDATKI</t>
    </r>
  </si>
  <si>
    <t>2.2</t>
  </si>
  <si>
    <t>Zwiększa się wydatki bieżące  budżetu Gminy na rok 2010 o kwotę 335.000 zł. Żródłem finansowania tych wydatków są wolne środki, jako nadwyżka środków pieniężnych na rachunku bieżącym budżetu jst, z tego:</t>
  </si>
  <si>
    <t>Zwiększa się wydatki bieżące w dziale 600 - Transport i łączność o kwotę 310.000 zł  na   utrzymanie dróg gminnych, z tego na remonty -  250.000 zł oraz na odśnieżanie - 60.000 zł.</t>
  </si>
  <si>
    <t>Załącznik nr 7 do uchwały Nr XLIII/270/2010   Rady Gminy Jaktorów</t>
  </si>
  <si>
    <t xml:space="preserve">Przebudowa drogi gminnej Międzyborów - Bieganów - przebudowa kolektora kanalizacji deszczowej i inne wydatki nie objęte projektem </t>
  </si>
  <si>
    <t>Załącznik nr 6 do uchwały nr XLIII/270/2010  Rady Gminy Jaktorów z dnia  18 lutego 2010r</t>
  </si>
  <si>
    <t>Załącznik nr 5 do uchwały Nr XLIII/270/2010  Rady Gminy Jaktorów</t>
  </si>
  <si>
    <t>Załącznik nr 4 do uchwały nrXLIII/270/2010  Rady Gminy Jaktorów</t>
  </si>
  <si>
    <t>Załącznik nr 3 do uchwały nrXLIII/270/2010  Rady Gminy Jaktorów</t>
  </si>
  <si>
    <t>Załącznik nr 2 do uchwały nr XLIII/270/2010  Rady Gminy Jaktorów</t>
  </si>
  <si>
    <t>Załącznik nr 1 do uchwały nrXLIII/270/2010  Rady Gminy Jaktorów  z dnia 18 lutego 2010r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</si>
</sst>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b/>
      <sz val="7"/>
      <name val="Arial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 CE"/>
      <family val="2"/>
    </font>
    <font>
      <sz val="8"/>
      <name val="Arial"/>
      <family val="0"/>
    </font>
    <font>
      <sz val="11"/>
      <name val="Arial"/>
      <family val="2"/>
    </font>
    <font>
      <b/>
      <i/>
      <sz val="11"/>
      <name val="Arial CE"/>
      <family val="0"/>
    </font>
    <font>
      <b/>
      <i/>
      <sz val="10"/>
      <name val="Arial"/>
      <family val="0"/>
    </font>
    <font>
      <b/>
      <i/>
      <sz val="9"/>
      <name val="Arial"/>
      <family val="2"/>
    </font>
    <font>
      <b/>
      <i/>
      <sz val="11"/>
      <name val="Arial"/>
      <family val="0"/>
    </font>
    <font>
      <b/>
      <i/>
      <sz val="8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name val="Arial PL"/>
      <family val="0"/>
    </font>
    <font>
      <sz val="11"/>
      <color indexed="10"/>
      <name val="Arial"/>
      <family val="2"/>
    </font>
    <font>
      <b/>
      <i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7" fillId="20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12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49" fontId="1" fillId="0" borderId="13" xfId="52" applyNumberFormat="1" applyFont="1" applyBorder="1" applyAlignment="1">
      <alignment horizontal="center" vertical="center"/>
      <protection/>
    </xf>
    <xf numFmtId="49" fontId="1" fillId="0" borderId="11" xfId="52" applyNumberFormat="1" applyFont="1" applyBorder="1" applyAlignment="1">
      <alignment horizontal="center" vertical="center"/>
      <protection/>
    </xf>
    <xf numFmtId="0" fontId="1" fillId="0" borderId="11" xfId="52" applyFont="1" applyBorder="1" applyAlignment="1">
      <alignment vertical="center" wrapText="1"/>
      <protection/>
    </xf>
    <xf numFmtId="49" fontId="0" fillId="0" borderId="10" xfId="52" applyNumberFormat="1" applyBorder="1" applyAlignment="1">
      <alignment horizontal="center" vertical="center"/>
      <protection/>
    </xf>
    <xf numFmtId="3" fontId="0" fillId="0" borderId="10" xfId="52" applyNumberFormat="1" applyBorder="1" applyAlignment="1">
      <alignment vertical="center"/>
      <protection/>
    </xf>
    <xf numFmtId="3" fontId="0" fillId="0" borderId="0" xfId="52" applyNumberFormat="1">
      <alignment/>
      <protection/>
    </xf>
    <xf numFmtId="3" fontId="1" fillId="0" borderId="10" xfId="53" applyNumberFormat="1" applyFont="1" applyBorder="1" applyAlignment="1">
      <alignment vertical="center" wrapText="1"/>
      <protection/>
    </xf>
    <xf numFmtId="3" fontId="0" fillId="0" borderId="0" xfId="53" applyNumberFormat="1" applyFont="1" applyBorder="1" applyAlignment="1">
      <alignment horizontal="right" vertical="center" wrapText="1"/>
      <protection/>
    </xf>
    <xf numFmtId="0" fontId="3" fillId="0" borderId="0" xfId="53" applyFont="1" applyAlignment="1">
      <alignment horizontal="center" vertical="center"/>
      <protection/>
    </xf>
    <xf numFmtId="0" fontId="35" fillId="0" borderId="0" xfId="0" applyFont="1" applyAlignment="1">
      <alignment vertical="center"/>
    </xf>
    <xf numFmtId="0" fontId="35" fillId="0" borderId="0" xfId="54" applyFont="1" applyAlignment="1">
      <alignment vertical="center"/>
      <protection/>
    </xf>
    <xf numFmtId="0" fontId="35" fillId="0" borderId="0" xfId="54" applyFont="1" applyFill="1" applyAlignment="1">
      <alignment horizontal="right"/>
      <protection/>
    </xf>
    <xf numFmtId="0" fontId="7" fillId="0" borderId="10" xfId="0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" fillId="0" borderId="13" xfId="52" applyNumberFormat="1" applyFon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" fillId="0" borderId="13" xfId="53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vertical="center" wrapText="1"/>
      <protection/>
    </xf>
    <xf numFmtId="3" fontId="1" fillId="0" borderId="13" xfId="53" applyNumberFormat="1" applyFont="1" applyBorder="1" applyAlignment="1">
      <alignment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vertical="center" wrapText="1"/>
      <protection/>
    </xf>
    <xf numFmtId="3" fontId="0" fillId="0" borderId="10" xfId="53" applyNumberFormat="1" applyFont="1" applyBorder="1" applyAlignment="1">
      <alignment vertical="center" wrapText="1"/>
      <protection/>
    </xf>
    <xf numFmtId="0" fontId="11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3" fontId="37" fillId="0" borderId="10" xfId="0" applyNumberFormat="1" applyFont="1" applyBorder="1" applyAlignment="1">
      <alignment/>
    </xf>
    <xf numFmtId="0" fontId="3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top" wrapText="1"/>
    </xf>
    <xf numFmtId="3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37" fillId="0" borderId="14" xfId="0" applyFont="1" applyBorder="1" applyAlignment="1">
      <alignment vertical="top" wrapText="1"/>
    </xf>
    <xf numFmtId="3" fontId="39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7" fillId="0" borderId="10" xfId="0" applyFont="1" applyBorder="1" applyAlignment="1">
      <alignment vertical="top" wrapText="1"/>
    </xf>
    <xf numFmtId="3" fontId="4" fillId="0" borderId="10" xfId="0" applyNumberFormat="1" applyFont="1" applyBorder="1" applyAlignment="1">
      <alignment vertical="center" wrapText="1"/>
    </xf>
    <xf numFmtId="3" fontId="43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46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4" fontId="4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38" fillId="0" borderId="0" xfId="55" applyFont="1">
      <alignment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38" fillId="0" borderId="0" xfId="55" applyFont="1" applyFill="1">
      <alignment/>
      <protection/>
    </xf>
    <xf numFmtId="0" fontId="35" fillId="0" borderId="10" xfId="55" applyFont="1" applyBorder="1" applyAlignment="1">
      <alignment horizontal="center" vertical="center"/>
      <protection/>
    </xf>
    <xf numFmtId="0" fontId="35" fillId="0" borderId="0" xfId="55" applyFont="1">
      <alignment/>
      <protection/>
    </xf>
    <xf numFmtId="0" fontId="36" fillId="0" borderId="18" xfId="55" applyFont="1" applyBorder="1" applyAlignment="1">
      <alignment horizontal="center"/>
      <protection/>
    </xf>
    <xf numFmtId="0" fontId="36" fillId="0" borderId="19" xfId="55" applyFont="1" applyBorder="1" applyAlignment="1">
      <alignment vertical="top" wrapText="1"/>
      <protection/>
    </xf>
    <xf numFmtId="0" fontId="6" fillId="0" borderId="0" xfId="55" applyFont="1">
      <alignment/>
      <protection/>
    </xf>
    <xf numFmtId="0" fontId="35" fillId="0" borderId="19" xfId="55" applyFont="1" applyBorder="1">
      <alignment/>
      <protection/>
    </xf>
    <xf numFmtId="0" fontId="36" fillId="0" borderId="19" xfId="55" applyFont="1" applyBorder="1" applyAlignment="1">
      <alignment horizontal="center"/>
      <protection/>
    </xf>
    <xf numFmtId="4" fontId="36" fillId="0" borderId="19" xfId="55" applyNumberFormat="1" applyFont="1" applyBorder="1">
      <alignment/>
      <protection/>
    </xf>
    <xf numFmtId="0" fontId="47" fillId="0" borderId="19" xfId="55" applyFont="1" applyBorder="1">
      <alignment/>
      <protection/>
    </xf>
    <xf numFmtId="0" fontId="47" fillId="0" borderId="10" xfId="55" applyFont="1" applyBorder="1">
      <alignment/>
      <protection/>
    </xf>
    <xf numFmtId="4" fontId="47" fillId="0" borderId="10" xfId="55" applyNumberFormat="1" applyFont="1" applyBorder="1">
      <alignment/>
      <protection/>
    </xf>
    <xf numFmtId="0" fontId="17" fillId="0" borderId="0" xfId="55" applyFont="1">
      <alignment/>
      <protection/>
    </xf>
    <xf numFmtId="0" fontId="35" fillId="0" borderId="10" xfId="55" applyFont="1" applyBorder="1" applyAlignment="1">
      <alignment/>
      <protection/>
    </xf>
    <xf numFmtId="4" fontId="35" fillId="0" borderId="10" xfId="55" applyNumberFormat="1" applyFont="1" applyBorder="1">
      <alignment/>
      <protection/>
    </xf>
    <xf numFmtId="4" fontId="35" fillId="0" borderId="10" xfId="55" applyNumberFormat="1" applyFont="1" applyBorder="1" applyAlignment="1">
      <alignment/>
      <protection/>
    </xf>
    <xf numFmtId="0" fontId="38" fillId="0" borderId="0" xfId="55" applyFont="1">
      <alignment/>
      <protection/>
    </xf>
    <xf numFmtId="0" fontId="35" fillId="0" borderId="10" xfId="55" applyFont="1" applyBorder="1" applyAlignment="1">
      <alignment/>
      <protection/>
    </xf>
    <xf numFmtId="4" fontId="35" fillId="0" borderId="10" xfId="55" applyNumberFormat="1" applyFont="1" applyBorder="1" applyAlignment="1">
      <alignment/>
      <protection/>
    </xf>
    <xf numFmtId="4" fontId="35" fillId="0" borderId="10" xfId="55" applyNumberFormat="1" applyFont="1" applyBorder="1">
      <alignment/>
      <protection/>
    </xf>
    <xf numFmtId="2" fontId="35" fillId="0" borderId="10" xfId="55" applyNumberFormat="1" applyFont="1" applyBorder="1" applyAlignment="1">
      <alignment/>
      <protection/>
    </xf>
    <xf numFmtId="3" fontId="35" fillId="0" borderId="10" xfId="55" applyNumberFormat="1" applyFont="1" applyBorder="1">
      <alignment/>
      <protection/>
    </xf>
    <xf numFmtId="4" fontId="36" fillId="0" borderId="10" xfId="55" applyNumberFormat="1" applyFont="1" applyBorder="1">
      <alignment/>
      <protection/>
    </xf>
    <xf numFmtId="0" fontId="35" fillId="0" borderId="19" xfId="55" applyFont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3" fontId="48" fillId="0" borderId="10" xfId="0" applyNumberFormat="1" applyFont="1" applyBorder="1" applyAlignment="1">
      <alignment/>
    </xf>
    <xf numFmtId="0" fontId="37" fillId="0" borderId="10" xfId="0" applyFont="1" applyBorder="1" applyAlignment="1">
      <alignment vertical="center"/>
    </xf>
    <xf numFmtId="3" fontId="37" fillId="0" borderId="10" xfId="0" applyNumberFormat="1" applyFont="1" applyBorder="1" applyAlignment="1">
      <alignment vertical="center"/>
    </xf>
    <xf numFmtId="3" fontId="45" fillId="0" borderId="10" xfId="0" applyNumberFormat="1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20" xfId="0" applyFont="1" applyBorder="1" applyAlignment="1">
      <alignment horizontal="center" vertical="center"/>
    </xf>
    <xf numFmtId="0" fontId="37" fillId="0" borderId="20" xfId="0" applyFont="1" applyBorder="1" applyAlignment="1">
      <alignment vertical="center"/>
    </xf>
    <xf numFmtId="0" fontId="37" fillId="0" borderId="20" xfId="0" applyFont="1" applyBorder="1" applyAlignment="1">
      <alignment vertical="center" wrapText="1"/>
    </xf>
    <xf numFmtId="0" fontId="37" fillId="0" borderId="15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0" fontId="37" fillId="0" borderId="15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17" fillId="0" borderId="0" xfId="0" applyNumberFormat="1" applyFont="1" applyAlignment="1">
      <alignment vertical="center" wrapText="1"/>
    </xf>
    <xf numFmtId="0" fontId="16" fillId="0" borderId="0" xfId="0" applyNumberFormat="1" applyFont="1" applyAlignment="1">
      <alignment vertical="center" wrapText="1"/>
    </xf>
    <xf numFmtId="4" fontId="48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 vertical="center"/>
    </xf>
    <xf numFmtId="4" fontId="39" fillId="0" borderId="10" xfId="0" applyNumberFormat="1" applyFont="1" applyBorder="1" applyAlignment="1">
      <alignment vertical="center"/>
    </xf>
    <xf numFmtId="0" fontId="43" fillId="0" borderId="2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vertical="top" wrapText="1"/>
    </xf>
    <xf numFmtId="3" fontId="41" fillId="0" borderId="10" xfId="52" applyNumberFormat="1" applyFont="1" applyBorder="1" applyAlignment="1">
      <alignment vertical="center"/>
      <protection/>
    </xf>
    <xf numFmtId="4" fontId="41" fillId="0" borderId="10" xfId="0" applyNumberFormat="1" applyFont="1" applyBorder="1" applyAlignment="1">
      <alignment vertical="center"/>
    </xf>
    <xf numFmtId="0" fontId="41" fillId="0" borderId="0" xfId="0" applyFont="1" applyAlignment="1">
      <alignment/>
    </xf>
    <xf numFmtId="49" fontId="39" fillId="0" borderId="17" xfId="52" applyNumberFormat="1" applyFont="1" applyBorder="1" applyAlignment="1">
      <alignment horizontal="center" vertical="center"/>
      <protection/>
    </xf>
    <xf numFmtId="0" fontId="35" fillId="0" borderId="23" xfId="55" applyFont="1" applyBorder="1">
      <alignment/>
      <protection/>
    </xf>
    <xf numFmtId="0" fontId="35" fillId="0" borderId="24" xfId="55" applyFont="1" applyBorder="1" applyAlignment="1">
      <alignment/>
      <protection/>
    </xf>
    <xf numFmtId="0" fontId="35" fillId="0" borderId="25" xfId="55" applyFont="1" applyBorder="1">
      <alignment/>
      <protection/>
    </xf>
    <xf numFmtId="0" fontId="35" fillId="0" borderId="23" xfId="55" applyFont="1" applyBorder="1" applyAlignment="1">
      <alignment/>
      <protection/>
    </xf>
    <xf numFmtId="0" fontId="35" fillId="0" borderId="10" xfId="55" applyFont="1" applyBorder="1">
      <alignment/>
      <protection/>
    </xf>
    <xf numFmtId="0" fontId="35" fillId="0" borderId="10" xfId="55" applyFont="1" applyBorder="1" applyAlignment="1">
      <alignment wrapText="1"/>
      <protection/>
    </xf>
    <xf numFmtId="4" fontId="42" fillId="0" borderId="10" xfId="55" applyNumberFormat="1" applyFont="1" applyBorder="1">
      <alignment/>
      <protection/>
    </xf>
    <xf numFmtId="0" fontId="44" fillId="0" borderId="0" xfId="55" applyFont="1">
      <alignment/>
      <protection/>
    </xf>
    <xf numFmtId="0" fontId="36" fillId="0" borderId="10" xfId="55" applyFont="1" applyBorder="1">
      <alignment/>
      <protection/>
    </xf>
    <xf numFmtId="0" fontId="36" fillId="0" borderId="10" xfId="55" applyFont="1" applyBorder="1" applyAlignment="1">
      <alignment vertical="top" wrapText="1"/>
      <protection/>
    </xf>
    <xf numFmtId="0" fontId="35" fillId="0" borderId="10" xfId="55" applyFont="1" applyBorder="1" applyAlignment="1">
      <alignment vertical="top"/>
      <protection/>
    </xf>
    <xf numFmtId="0" fontId="0" fillId="0" borderId="10" xfId="0" applyFont="1" applyBorder="1" applyAlignment="1">
      <alignment vertical="center"/>
    </xf>
    <xf numFmtId="0" fontId="40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1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52" applyFont="1" applyFill="1" applyAlignment="1">
      <alignment/>
      <protection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38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4" fillId="0" borderId="0" xfId="52" applyFont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vertical="center" wrapText="1"/>
    </xf>
    <xf numFmtId="4" fontId="38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53" fillId="0" borderId="1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7" xfId="53" applyFont="1" applyBorder="1" applyAlignment="1">
      <alignment horizontal="center" vertical="center" wrapText="1"/>
      <protection/>
    </xf>
    <xf numFmtId="0" fontId="53" fillId="0" borderId="17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52" applyFont="1" applyAlignment="1">
      <alignment horizontal="center"/>
      <protection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0" fillId="0" borderId="0" xfId="52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/>
    </xf>
    <xf numFmtId="0" fontId="13" fillId="0" borderId="1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52" applyFont="1" applyFill="1" applyAlignment="1">
      <alignment horizontal="left"/>
      <protection/>
    </xf>
    <xf numFmtId="0" fontId="0" fillId="0" borderId="0" xfId="52" applyFont="1" applyAlignment="1">
      <alignment horizontal="left"/>
      <protection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7" xfId="52" applyFont="1" applyBorder="1" applyAlignment="1">
      <alignment horizontal="center" vertical="center"/>
      <protection/>
    </xf>
    <xf numFmtId="0" fontId="7" fillId="0" borderId="27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17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" fillId="0" borderId="27" xfId="53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/>
    </xf>
    <xf numFmtId="0" fontId="1" fillId="20" borderId="20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 wrapText="1"/>
    </xf>
    <xf numFmtId="0" fontId="1" fillId="20" borderId="20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top" wrapText="1"/>
    </xf>
    <xf numFmtId="0" fontId="40" fillId="0" borderId="27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0" fillId="0" borderId="0" xfId="53" applyFont="1" applyFill="1" applyAlignment="1">
      <alignment horizont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36" fillId="0" borderId="31" xfId="55" applyFont="1" applyBorder="1" applyAlignment="1">
      <alignment horizontal="center"/>
      <protection/>
    </xf>
    <xf numFmtId="0" fontId="36" fillId="0" borderId="32" xfId="55" applyFont="1" applyBorder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0" fontId="35" fillId="0" borderId="19" xfId="55" applyFont="1" applyBorder="1" applyAlignment="1">
      <alignment horizontal="center" vertical="center"/>
      <protection/>
    </xf>
    <xf numFmtId="0" fontId="39" fillId="0" borderId="33" xfId="55" applyFont="1" applyBorder="1" applyAlignment="1">
      <alignment horizontal="left" vertical="center" wrapText="1"/>
      <protection/>
    </xf>
    <xf numFmtId="0" fontId="39" fillId="0" borderId="34" xfId="55" applyFont="1" applyBorder="1" applyAlignment="1">
      <alignment horizontal="left" vertical="center"/>
      <protection/>
    </xf>
    <xf numFmtId="0" fontId="39" fillId="0" borderId="0" xfId="55" applyFont="1" applyBorder="1" applyAlignment="1">
      <alignment horizontal="left" vertical="center"/>
      <protection/>
    </xf>
    <xf numFmtId="0" fontId="39" fillId="0" borderId="29" xfId="55" applyFont="1" applyBorder="1" applyAlignment="1">
      <alignment horizontal="left" vertical="center"/>
      <protection/>
    </xf>
    <xf numFmtId="0" fontId="39" fillId="0" borderId="22" xfId="55" applyFont="1" applyBorder="1" applyAlignment="1">
      <alignment horizontal="left" vertical="center"/>
      <protection/>
    </xf>
    <xf numFmtId="0" fontId="38" fillId="0" borderId="0" xfId="55" applyFont="1" applyAlignment="1">
      <alignment horizontal="center"/>
      <protection/>
    </xf>
    <xf numFmtId="0" fontId="36" fillId="0" borderId="35" xfId="55" applyFont="1" applyBorder="1" applyAlignment="1">
      <alignment horizontal="center"/>
      <protection/>
    </xf>
    <xf numFmtId="0" fontId="36" fillId="0" borderId="36" xfId="55" applyFont="1" applyBorder="1" applyAlignment="1">
      <alignment horizontal="center"/>
      <protection/>
    </xf>
    <xf numFmtId="0" fontId="39" fillId="0" borderId="33" xfId="55" applyFont="1" applyBorder="1" applyAlignment="1">
      <alignment horizontal="left" vertical="top" wrapText="1"/>
      <protection/>
    </xf>
    <xf numFmtId="0" fontId="39" fillId="0" borderId="34" xfId="55" applyFont="1" applyBorder="1" applyAlignment="1">
      <alignment horizontal="left" vertical="top" wrapText="1"/>
      <protection/>
    </xf>
    <xf numFmtId="0" fontId="39" fillId="0" borderId="37" xfId="55" applyFont="1" applyBorder="1" applyAlignment="1">
      <alignment horizontal="left" vertical="top" wrapText="1"/>
      <protection/>
    </xf>
    <xf numFmtId="0" fontId="39" fillId="0" borderId="22" xfId="55" applyFont="1" applyBorder="1" applyAlignment="1">
      <alignment horizontal="left" vertical="top" wrapText="1"/>
      <protection/>
    </xf>
    <xf numFmtId="0" fontId="39" fillId="0" borderId="0" xfId="55" applyFont="1" applyBorder="1" applyAlignment="1">
      <alignment horizontal="left" vertical="top" wrapText="1"/>
      <protection/>
    </xf>
    <xf numFmtId="0" fontId="39" fillId="0" borderId="29" xfId="55" applyFont="1" applyBorder="1" applyAlignment="1">
      <alignment horizontal="left" vertical="top" wrapText="1"/>
      <protection/>
    </xf>
    <xf numFmtId="0" fontId="42" fillId="0" borderId="10" xfId="55" applyFont="1" applyBorder="1" applyAlignment="1">
      <alignment horizontal="center"/>
      <protection/>
    </xf>
    <xf numFmtId="0" fontId="42" fillId="0" borderId="17" xfId="55" applyFont="1" applyBorder="1" applyAlignment="1">
      <alignment horizontal="center"/>
      <protection/>
    </xf>
    <xf numFmtId="0" fontId="42" fillId="0" borderId="14" xfId="55" applyFont="1" applyBorder="1" applyAlignment="1">
      <alignment horizont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52" applyFont="1" applyFill="1" applyAlignment="1">
      <alignment horizontal="center"/>
      <protection/>
    </xf>
    <xf numFmtId="0" fontId="1" fillId="0" borderId="0" xfId="53" applyFont="1" applyBorder="1" applyAlignment="1">
      <alignment horizontal="center" vertical="center" wrapText="1"/>
      <protection/>
    </xf>
    <xf numFmtId="4" fontId="1" fillId="0" borderId="0" xfId="52" applyNumberFormat="1" applyFont="1" applyBorder="1" applyAlignment="1">
      <alignment vertical="center"/>
      <protection/>
    </xf>
    <xf numFmtId="3" fontId="1" fillId="0" borderId="0" xfId="53" applyNumberFormat="1" applyFont="1" applyBorder="1" applyAlignment="1">
      <alignment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5" xfId="53"/>
    <cellStyle name="Normalny_Arkusz7" xfId="54"/>
    <cellStyle name="Normalny_zal_Szczecin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F1" sqref="F1:K1"/>
    </sheetView>
  </sheetViews>
  <sheetFormatPr defaultColWidth="9.140625" defaultRowHeight="12.75"/>
  <cols>
    <col min="1" max="1" width="7.421875" style="0" customWidth="1"/>
    <col min="2" max="2" width="24.8515625" style="0" customWidth="1"/>
    <col min="3" max="3" width="10.8515625" style="0" customWidth="1"/>
    <col min="4" max="4" width="12.7109375" style="0" customWidth="1"/>
    <col min="5" max="5" width="12.8515625" style="0" customWidth="1"/>
    <col min="6" max="6" width="12.00390625" style="0" customWidth="1"/>
    <col min="7" max="7" width="10.57421875" style="0" customWidth="1"/>
    <col min="8" max="8" width="13.00390625" style="0" customWidth="1"/>
    <col min="9" max="9" width="14.28125" style="0" customWidth="1"/>
    <col min="10" max="10" width="11.7109375" style="0" customWidth="1"/>
    <col min="11" max="11" width="12.57421875" style="0" customWidth="1"/>
  </cols>
  <sheetData>
    <row r="1" spans="2:11" ht="15" customHeight="1">
      <c r="B1" s="7"/>
      <c r="C1" s="7"/>
      <c r="D1" s="7"/>
      <c r="E1" s="7"/>
      <c r="F1" s="225" t="s">
        <v>199</v>
      </c>
      <c r="G1" s="225"/>
      <c r="H1" s="225"/>
      <c r="I1" s="225"/>
      <c r="J1" s="225"/>
      <c r="K1" s="225"/>
    </row>
    <row r="2" spans="2:11" ht="19.5" customHeight="1">
      <c r="B2" s="7"/>
      <c r="C2" s="7"/>
      <c r="D2" s="7"/>
      <c r="E2" s="7"/>
      <c r="G2" s="189" t="s">
        <v>80</v>
      </c>
      <c r="H2" s="189"/>
      <c r="I2" s="189"/>
      <c r="J2" s="189"/>
      <c r="K2" s="189"/>
    </row>
    <row r="3" spans="2:5" s="57" customFormat="1" ht="26.25" customHeight="1">
      <c r="B3" s="230" t="s">
        <v>5</v>
      </c>
      <c r="C3" s="230"/>
      <c r="D3" s="230"/>
      <c r="E3" s="58"/>
    </row>
    <row r="4" spans="1:11" s="39" customFormat="1" ht="17.25" customHeight="1">
      <c r="A4" s="54"/>
      <c r="B4" s="54"/>
      <c r="C4" s="54"/>
      <c r="D4" s="54"/>
      <c r="E4" s="54"/>
      <c r="F4" s="228"/>
      <c r="G4" s="228"/>
      <c r="H4" s="228"/>
      <c r="I4" s="228"/>
      <c r="J4" s="228"/>
      <c r="K4" s="228"/>
    </row>
    <row r="5" spans="1:11" s="39" customFormat="1" ht="15" customHeight="1">
      <c r="A5" s="227" t="s">
        <v>0</v>
      </c>
      <c r="B5" s="227" t="s">
        <v>71</v>
      </c>
      <c r="C5" s="227" t="s">
        <v>1</v>
      </c>
      <c r="D5" s="227"/>
      <c r="E5" s="227"/>
      <c r="F5" s="227" t="s">
        <v>67</v>
      </c>
      <c r="G5" s="227"/>
      <c r="H5" s="227"/>
      <c r="I5" s="227"/>
      <c r="J5" s="227"/>
      <c r="K5" s="227"/>
    </row>
    <row r="6" spans="1:11" s="39" customFormat="1" ht="15" customHeight="1">
      <c r="A6" s="227"/>
      <c r="B6" s="227"/>
      <c r="C6" s="227"/>
      <c r="D6" s="227"/>
      <c r="E6" s="227"/>
      <c r="F6" s="227" t="s">
        <v>2</v>
      </c>
      <c r="G6" s="227" t="s">
        <v>10</v>
      </c>
      <c r="H6" s="227"/>
      <c r="I6" s="227" t="s">
        <v>8</v>
      </c>
      <c r="J6" s="227" t="s">
        <v>10</v>
      </c>
      <c r="K6" s="227"/>
    </row>
    <row r="7" spans="1:11" s="39" customFormat="1" ht="93" customHeight="1">
      <c r="A7" s="227"/>
      <c r="B7" s="227"/>
      <c r="C7" s="227"/>
      <c r="D7" s="227"/>
      <c r="E7" s="227"/>
      <c r="F7" s="227"/>
      <c r="G7" s="43" t="s">
        <v>3</v>
      </c>
      <c r="H7" s="44" t="s">
        <v>4</v>
      </c>
      <c r="I7" s="227"/>
      <c r="J7" s="43" t="s">
        <v>3</v>
      </c>
      <c r="K7" s="44" t="s">
        <v>4</v>
      </c>
    </row>
    <row r="8" spans="1:11" s="39" customFormat="1" ht="21.75" customHeight="1">
      <c r="A8" s="43"/>
      <c r="B8" s="41"/>
      <c r="C8" s="45" t="s">
        <v>68</v>
      </c>
      <c r="D8" s="46" t="s">
        <v>70</v>
      </c>
      <c r="E8" s="45" t="s">
        <v>69</v>
      </c>
      <c r="F8" s="42"/>
      <c r="G8" s="43"/>
      <c r="H8" s="44"/>
      <c r="I8" s="41"/>
      <c r="J8" s="40"/>
      <c r="K8" s="44"/>
    </row>
    <row r="9" spans="1:11" s="60" customFormat="1" ht="18" customHeight="1">
      <c r="A9" s="59">
        <v>1</v>
      </c>
      <c r="B9" s="59">
        <v>2</v>
      </c>
      <c r="C9" s="231">
        <v>3</v>
      </c>
      <c r="D9" s="232"/>
      <c r="E9" s="233"/>
      <c r="F9" s="59">
        <v>4</v>
      </c>
      <c r="G9" s="59">
        <v>5</v>
      </c>
      <c r="H9" s="59">
        <v>6</v>
      </c>
      <c r="I9" s="59">
        <v>7</v>
      </c>
      <c r="J9" s="59">
        <v>8</v>
      </c>
      <c r="K9" s="59">
        <v>9</v>
      </c>
    </row>
    <row r="10" spans="1:11" ht="29.25" customHeight="1">
      <c r="A10" s="209">
        <v>600</v>
      </c>
      <c r="B10" s="37" t="s">
        <v>79</v>
      </c>
      <c r="C10" s="35">
        <v>0</v>
      </c>
      <c r="D10" s="48">
        <f>D11</f>
        <v>4946379.32</v>
      </c>
      <c r="E10" s="48">
        <f>C10+D10</f>
        <v>4946379.32</v>
      </c>
      <c r="F10" s="210">
        <v>0</v>
      </c>
      <c r="G10" s="36">
        <v>0</v>
      </c>
      <c r="H10" s="36">
        <v>0</v>
      </c>
      <c r="I10" s="48">
        <f>I11</f>
        <v>4946379.32</v>
      </c>
      <c r="J10" s="48">
        <f>J11</f>
        <v>4946379.32</v>
      </c>
      <c r="K10" s="50">
        <f>K11</f>
        <v>4946379.32</v>
      </c>
    </row>
    <row r="11" spans="1:11" ht="24.75" customHeight="1">
      <c r="A11" s="8"/>
      <c r="B11" s="208" t="s">
        <v>187</v>
      </c>
      <c r="C11" s="18">
        <v>0</v>
      </c>
      <c r="D11" s="47">
        <v>4946379.32</v>
      </c>
      <c r="E11" s="56">
        <f>D11</f>
        <v>4946379.32</v>
      </c>
      <c r="F11" s="19">
        <v>0</v>
      </c>
      <c r="G11" s="19">
        <v>0</v>
      </c>
      <c r="H11" s="19">
        <v>0</v>
      </c>
      <c r="I11" s="47">
        <f>E11</f>
        <v>4946379.32</v>
      </c>
      <c r="J11" s="191">
        <f>K11</f>
        <v>4946379.32</v>
      </c>
      <c r="K11" s="56">
        <f>I11</f>
        <v>4946379.32</v>
      </c>
    </row>
    <row r="12" spans="1:11" ht="27" customHeight="1">
      <c r="A12" s="34"/>
      <c r="B12" s="49" t="s">
        <v>19</v>
      </c>
      <c r="C12" s="20">
        <v>25798832</v>
      </c>
      <c r="D12" s="50">
        <f>D10</f>
        <v>4946379.32</v>
      </c>
      <c r="E12" s="50">
        <f>C12+D12</f>
        <v>30745211.32</v>
      </c>
      <c r="F12" s="21">
        <v>25253506</v>
      </c>
      <c r="G12" s="21">
        <v>3266199</v>
      </c>
      <c r="H12" s="21">
        <v>61016</v>
      </c>
      <c r="I12" s="50">
        <v>5491705.32</v>
      </c>
      <c r="J12" s="50">
        <f>J10</f>
        <v>4946379.32</v>
      </c>
      <c r="K12" s="50">
        <f>K10</f>
        <v>4946379.32</v>
      </c>
    </row>
    <row r="13" spans="2:5" ht="12.75">
      <c r="B13" s="2"/>
      <c r="C13" s="2"/>
      <c r="D13" s="2"/>
      <c r="E13" s="2"/>
    </row>
    <row r="14" spans="2:5" ht="12.75">
      <c r="B14" s="2" t="s">
        <v>77</v>
      </c>
      <c r="C14" s="2"/>
      <c r="D14" s="2"/>
      <c r="E14" s="2"/>
    </row>
    <row r="15" spans="2:11" ht="42.75" customHeight="1">
      <c r="B15" s="229" t="s">
        <v>163</v>
      </c>
      <c r="C15" s="229"/>
      <c r="D15" s="229"/>
      <c r="E15" s="229"/>
      <c r="F15" s="229"/>
      <c r="G15" s="229"/>
      <c r="H15" s="229"/>
      <c r="I15" s="229"/>
      <c r="J15" s="229"/>
      <c r="K15" s="229"/>
    </row>
    <row r="16" spans="2:5" ht="12.75">
      <c r="B16" s="2"/>
      <c r="C16" s="2"/>
      <c r="D16" s="2"/>
      <c r="E16" s="2"/>
    </row>
    <row r="17" spans="2:11" ht="12.75">
      <c r="B17" s="2"/>
      <c r="C17" s="2"/>
      <c r="D17" s="2"/>
      <c r="E17" s="2"/>
      <c r="H17" s="226" t="s">
        <v>183</v>
      </c>
      <c r="I17" s="226"/>
      <c r="J17" s="226"/>
      <c r="K17" s="226"/>
    </row>
    <row r="18" spans="2:5" ht="12.75">
      <c r="B18" s="2"/>
      <c r="C18" s="2"/>
      <c r="D18" s="2"/>
      <c r="E18" s="2"/>
    </row>
    <row r="19" spans="2:11" ht="12.75">
      <c r="B19" s="2"/>
      <c r="C19" s="2"/>
      <c r="D19" s="2"/>
      <c r="E19" s="2"/>
      <c r="H19" s="226" t="s">
        <v>116</v>
      </c>
      <c r="I19" s="226"/>
      <c r="J19" s="226"/>
      <c r="K19" s="226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</sheetData>
  <mergeCells count="15">
    <mergeCell ref="G6:H6"/>
    <mergeCell ref="B15:K15"/>
    <mergeCell ref="B3:D3"/>
    <mergeCell ref="C9:E9"/>
    <mergeCell ref="B5:B7"/>
    <mergeCell ref="F1:K1"/>
    <mergeCell ref="H17:K17"/>
    <mergeCell ref="H19:K19"/>
    <mergeCell ref="A5:A7"/>
    <mergeCell ref="F4:K4"/>
    <mergeCell ref="F5:K5"/>
    <mergeCell ref="C5:E7"/>
    <mergeCell ref="I6:I7"/>
    <mergeCell ref="J6:K6"/>
    <mergeCell ref="F6:F7"/>
  </mergeCells>
  <printOptions/>
  <pageMargins left="0.47" right="0.2" top="0.4" bottom="0.69" header="0.24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D1" sqref="D1:H1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43.421875" style="0" customWidth="1"/>
    <col min="4" max="4" width="15.00390625" style="0" customWidth="1"/>
    <col min="5" max="5" width="16.28125" style="0" customWidth="1"/>
    <col min="6" max="6" width="13.8515625" style="0" customWidth="1"/>
    <col min="7" max="7" width="14.421875" style="0" customWidth="1"/>
    <col min="8" max="8" width="14.57421875" style="0" customWidth="1"/>
  </cols>
  <sheetData>
    <row r="1" spans="4:8" ht="18" customHeight="1">
      <c r="D1" s="243" t="s">
        <v>198</v>
      </c>
      <c r="E1" s="243"/>
      <c r="F1" s="243"/>
      <c r="G1" s="243"/>
      <c r="H1" s="243"/>
    </row>
    <row r="2" spans="4:8" ht="17.25" customHeight="1">
      <c r="D2" s="244" t="s">
        <v>177</v>
      </c>
      <c r="E2" s="244"/>
      <c r="F2" s="244"/>
      <c r="G2" s="244"/>
      <c r="H2" s="244"/>
    </row>
    <row r="3" spans="3:6" ht="20.25" customHeight="1">
      <c r="C3" s="7" t="s">
        <v>21</v>
      </c>
      <c r="D3" s="7"/>
      <c r="E3" s="7"/>
      <c r="F3" s="7"/>
    </row>
    <row r="4" spans="1:3" ht="18" customHeight="1">
      <c r="A4" s="245" t="s">
        <v>188</v>
      </c>
      <c r="B4" s="245"/>
      <c r="C4" s="245"/>
    </row>
    <row r="5" ht="12.75" customHeight="1"/>
    <row r="6" spans="1:8" s="39" customFormat="1" ht="18.75" customHeight="1">
      <c r="A6" s="38"/>
      <c r="B6" s="38"/>
      <c r="C6" s="38"/>
      <c r="D6" s="236" t="s">
        <v>7</v>
      </c>
      <c r="E6" s="237"/>
      <c r="F6" s="237"/>
      <c r="G6" s="237"/>
      <c r="H6" s="238"/>
    </row>
    <row r="7" spans="1:8" s="39" customFormat="1" ht="16.5" customHeight="1">
      <c r="A7" s="247" t="s">
        <v>0</v>
      </c>
      <c r="B7" s="247" t="s">
        <v>6</v>
      </c>
      <c r="C7" s="247" t="s">
        <v>9</v>
      </c>
      <c r="D7" s="236" t="s">
        <v>1</v>
      </c>
      <c r="E7" s="237"/>
      <c r="F7" s="238"/>
      <c r="G7" s="251" t="s">
        <v>67</v>
      </c>
      <c r="H7" s="252"/>
    </row>
    <row r="8" spans="1:8" s="39" customFormat="1" ht="28.5" customHeight="1">
      <c r="A8" s="247"/>
      <c r="B8" s="247"/>
      <c r="C8" s="247"/>
      <c r="D8" s="239"/>
      <c r="E8" s="240"/>
      <c r="F8" s="241"/>
      <c r="G8" s="38" t="s">
        <v>2</v>
      </c>
      <c r="H8" s="51" t="s">
        <v>8</v>
      </c>
    </row>
    <row r="9" spans="1:8" s="39" customFormat="1" ht="18.75" customHeight="1">
      <c r="A9" s="43"/>
      <c r="B9" s="43"/>
      <c r="C9" s="43"/>
      <c r="D9" s="52" t="s">
        <v>68</v>
      </c>
      <c r="E9" s="52" t="s">
        <v>70</v>
      </c>
      <c r="F9" s="52" t="s">
        <v>72</v>
      </c>
      <c r="G9" s="43"/>
      <c r="H9" s="53"/>
    </row>
    <row r="10" spans="1:8" s="60" customFormat="1" ht="17.25" customHeight="1">
      <c r="A10" s="59">
        <v>1</v>
      </c>
      <c r="B10" s="59">
        <v>2</v>
      </c>
      <c r="C10" s="59">
        <v>3</v>
      </c>
      <c r="D10" s="231">
        <v>4</v>
      </c>
      <c r="E10" s="232"/>
      <c r="F10" s="233"/>
      <c r="G10" s="59">
        <v>5</v>
      </c>
      <c r="H10" s="59">
        <v>6</v>
      </c>
    </row>
    <row r="11" spans="1:8" ht="19.5" customHeight="1">
      <c r="A11" s="22" t="s">
        <v>81</v>
      </c>
      <c r="B11" s="23"/>
      <c r="C11" s="24" t="s">
        <v>79</v>
      </c>
      <c r="D11" s="61">
        <v>2639300</v>
      </c>
      <c r="E11" s="61">
        <f>E12</f>
        <v>5256379.32</v>
      </c>
      <c r="F11" s="61">
        <f>D11+E11</f>
        <v>7895679.32</v>
      </c>
      <c r="G11" s="61">
        <v>474300</v>
      </c>
      <c r="H11" s="61">
        <v>7111379.32</v>
      </c>
    </row>
    <row r="12" spans="1:8" ht="28.5" customHeight="1">
      <c r="A12" s="25"/>
      <c r="B12" s="169" t="s">
        <v>82</v>
      </c>
      <c r="C12" s="140" t="s">
        <v>83</v>
      </c>
      <c r="D12" s="26">
        <v>1965800</v>
      </c>
      <c r="E12" s="56">
        <v>5256379.32</v>
      </c>
      <c r="F12" s="56">
        <f>D12+E12</f>
        <v>7222179.32</v>
      </c>
      <c r="G12" s="56">
        <v>310000</v>
      </c>
      <c r="H12" s="56">
        <v>4946379.32</v>
      </c>
    </row>
    <row r="13" spans="1:8" s="168" customFormat="1" ht="18.75" customHeight="1">
      <c r="A13" s="162">
        <v>700</v>
      </c>
      <c r="B13" s="163"/>
      <c r="C13" s="182" t="s">
        <v>167</v>
      </c>
      <c r="D13" s="166">
        <v>270000</v>
      </c>
      <c r="E13" s="167">
        <f>E14</f>
        <v>25000</v>
      </c>
      <c r="F13" s="167">
        <f>F14</f>
        <v>295000</v>
      </c>
      <c r="G13" s="167">
        <v>295000</v>
      </c>
      <c r="H13" s="167"/>
    </row>
    <row r="14" spans="1:8" ht="25.5" customHeight="1">
      <c r="A14" s="164"/>
      <c r="B14" s="169" t="s">
        <v>166</v>
      </c>
      <c r="C14" s="165" t="s">
        <v>168</v>
      </c>
      <c r="D14" s="26">
        <v>270000</v>
      </c>
      <c r="E14" s="56">
        <v>25000</v>
      </c>
      <c r="F14" s="56">
        <f>D14+E14</f>
        <v>295000</v>
      </c>
      <c r="G14" s="56">
        <v>25000</v>
      </c>
      <c r="H14" s="56">
        <v>0</v>
      </c>
    </row>
    <row r="15" spans="1:8" ht="22.5" customHeight="1">
      <c r="A15" s="248" t="s">
        <v>20</v>
      </c>
      <c r="B15" s="249"/>
      <c r="C15" s="250"/>
      <c r="D15" s="62">
        <v>28123282</v>
      </c>
      <c r="E15" s="62">
        <f>E11+E13</f>
        <v>5281379.32</v>
      </c>
      <c r="F15" s="62">
        <f>D15+E15</f>
        <v>33404661.32</v>
      </c>
      <c r="G15" s="62">
        <f>F15-H15</f>
        <v>24686069</v>
      </c>
      <c r="H15" s="62">
        <v>8718592.32</v>
      </c>
    </row>
    <row r="16" spans="3:6" ht="12.75">
      <c r="C16" s="2"/>
      <c r="D16" s="2"/>
      <c r="E16" s="2"/>
      <c r="F16" s="2"/>
    </row>
    <row r="17" spans="1:8" ht="12.75">
      <c r="A17" s="246" t="s">
        <v>84</v>
      </c>
      <c r="B17" s="246"/>
      <c r="C17" s="15"/>
      <c r="D17" s="15"/>
      <c r="E17" s="15"/>
      <c r="F17" s="15"/>
      <c r="G17" s="57"/>
      <c r="H17" s="57"/>
    </row>
    <row r="18" spans="1:11" ht="12.75" customHeight="1">
      <c r="A18" s="223">
        <v>1</v>
      </c>
      <c r="B18" s="242" t="s">
        <v>184</v>
      </c>
      <c r="C18" s="242"/>
      <c r="D18" s="242"/>
      <c r="E18" s="242"/>
      <c r="F18" s="242"/>
      <c r="G18" s="242"/>
      <c r="H18" s="242"/>
      <c r="I18" s="194"/>
      <c r="J18" s="194"/>
      <c r="K18" s="194"/>
    </row>
    <row r="19" spans="1:9" ht="12.75">
      <c r="A19" s="196"/>
      <c r="B19" s="242"/>
      <c r="C19" s="242"/>
      <c r="D19" s="242"/>
      <c r="E19" s="242"/>
      <c r="F19" s="242"/>
      <c r="G19" s="242"/>
      <c r="H19" s="242"/>
      <c r="I19" s="27"/>
    </row>
    <row r="20" spans="1:8" ht="12.75">
      <c r="A20" s="219"/>
      <c r="B20" s="242"/>
      <c r="C20" s="242"/>
      <c r="D20" s="242"/>
      <c r="E20" s="242"/>
      <c r="F20" s="242"/>
      <c r="G20" s="242"/>
      <c r="H20" s="242"/>
    </row>
    <row r="21" spans="1:8" ht="14.25" customHeight="1">
      <c r="A21" s="219"/>
      <c r="B21" s="242"/>
      <c r="C21" s="242"/>
      <c r="D21" s="242"/>
      <c r="E21" s="242"/>
      <c r="F21" s="242"/>
      <c r="G21" s="242"/>
      <c r="H21" s="242"/>
    </row>
    <row r="22" spans="1:8" ht="28.5" customHeight="1">
      <c r="A22" s="224">
        <v>2</v>
      </c>
      <c r="B22" s="242" t="s">
        <v>190</v>
      </c>
      <c r="C22" s="242"/>
      <c r="D22" s="242"/>
      <c r="E22" s="242"/>
      <c r="F22" s="242"/>
      <c r="G22" s="242"/>
      <c r="H22" s="242"/>
    </row>
    <row r="23" spans="1:8" ht="20.25" customHeight="1">
      <c r="A23" s="222" t="s">
        <v>149</v>
      </c>
      <c r="B23" s="242" t="s">
        <v>191</v>
      </c>
      <c r="C23" s="242"/>
      <c r="D23" s="242"/>
      <c r="E23" s="242"/>
      <c r="F23" s="242"/>
      <c r="G23" s="242"/>
      <c r="H23" s="242"/>
    </row>
    <row r="24" spans="1:8" ht="8.25" customHeight="1">
      <c r="A24" s="222"/>
      <c r="B24" s="242"/>
      <c r="C24" s="242"/>
      <c r="D24" s="242"/>
      <c r="E24" s="242"/>
      <c r="F24" s="242"/>
      <c r="G24" s="242"/>
      <c r="H24" s="242"/>
    </row>
    <row r="25" spans="1:8" ht="18" customHeight="1">
      <c r="A25" s="222" t="s">
        <v>189</v>
      </c>
      <c r="B25" s="234" t="s">
        <v>185</v>
      </c>
      <c r="C25" s="234"/>
      <c r="D25" s="234"/>
      <c r="E25" s="234"/>
      <c r="F25" s="234"/>
      <c r="G25" s="234"/>
      <c r="H25" s="234"/>
    </row>
    <row r="26" spans="1:6" ht="16.5" customHeight="1">
      <c r="A26" s="195"/>
      <c r="C26" s="2"/>
      <c r="D26" s="2"/>
      <c r="E26" s="2"/>
      <c r="F26" s="2"/>
    </row>
    <row r="27" spans="1:8" ht="12.75">
      <c r="A27" s="195"/>
      <c r="C27" s="2"/>
      <c r="D27" s="2"/>
      <c r="E27" s="2"/>
      <c r="F27" s="235" t="s">
        <v>115</v>
      </c>
      <c r="G27" s="235"/>
      <c r="H27" s="235"/>
    </row>
    <row r="28" spans="1:6" ht="12.75">
      <c r="A28" s="195"/>
      <c r="C28" s="2"/>
      <c r="D28" s="2"/>
      <c r="E28" s="2"/>
      <c r="F28" s="2"/>
    </row>
    <row r="29" spans="1:8" ht="12.75">
      <c r="A29" s="195"/>
      <c r="C29" s="2"/>
      <c r="D29" s="2"/>
      <c r="E29" s="2"/>
      <c r="F29" s="235" t="s">
        <v>116</v>
      </c>
      <c r="G29" s="235"/>
      <c r="H29" s="235"/>
    </row>
    <row r="30" spans="1:6" ht="12.75">
      <c r="A30" s="195"/>
      <c r="C30" s="2"/>
      <c r="D30" s="2"/>
      <c r="E30" s="2"/>
      <c r="F30" s="2"/>
    </row>
    <row r="31" spans="3:6" ht="12.75">
      <c r="C31" s="2"/>
      <c r="D31" s="2"/>
      <c r="E31" s="2"/>
      <c r="F31" s="2"/>
    </row>
    <row r="32" spans="3:6" ht="12.75">
      <c r="C32" s="2"/>
      <c r="D32" s="2"/>
      <c r="E32" s="2"/>
      <c r="F32" s="2"/>
    </row>
    <row r="33" spans="3:6" ht="12.75">
      <c r="C33" s="2"/>
      <c r="D33" s="2"/>
      <c r="E33" s="2"/>
      <c r="F33" s="2"/>
    </row>
    <row r="34" spans="3:6" ht="12.75">
      <c r="C34" s="2"/>
      <c r="D34" s="2"/>
      <c r="E34" s="2"/>
      <c r="F34" s="2"/>
    </row>
    <row r="35" spans="3:6" ht="12.75">
      <c r="C35" s="2"/>
      <c r="D35" s="2"/>
      <c r="E35" s="2"/>
      <c r="F35" s="2"/>
    </row>
    <row r="36" spans="3:6" ht="12.75">
      <c r="C36" s="2"/>
      <c r="D36" s="2"/>
      <c r="E36" s="2"/>
      <c r="F36" s="2"/>
    </row>
    <row r="37" spans="3:6" ht="12.75">
      <c r="C37" s="2"/>
      <c r="D37" s="2"/>
      <c r="E37" s="2"/>
      <c r="F37" s="2"/>
    </row>
  </sheetData>
  <sheetProtection/>
  <mergeCells count="18">
    <mergeCell ref="D1:H1"/>
    <mergeCell ref="D2:H2"/>
    <mergeCell ref="A4:C4"/>
    <mergeCell ref="A17:B17"/>
    <mergeCell ref="D6:H6"/>
    <mergeCell ref="C7:C8"/>
    <mergeCell ref="B7:B8"/>
    <mergeCell ref="A7:A8"/>
    <mergeCell ref="A15:C15"/>
    <mergeCell ref="G7:H7"/>
    <mergeCell ref="B25:H25"/>
    <mergeCell ref="F27:H27"/>
    <mergeCell ref="F29:H29"/>
    <mergeCell ref="D7:F8"/>
    <mergeCell ref="D10:F10"/>
    <mergeCell ref="B18:H21"/>
    <mergeCell ref="B23:H24"/>
    <mergeCell ref="B22:H22"/>
  </mergeCells>
  <printOptions/>
  <pageMargins left="0.55" right="0.43" top="0.44" bottom="0.67" header="0.3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I1" sqref="I1:N1"/>
    </sheetView>
  </sheetViews>
  <sheetFormatPr defaultColWidth="9.140625" defaultRowHeight="12.75"/>
  <cols>
    <col min="1" max="1" width="6.00390625" style="2" customWidth="1"/>
    <col min="2" max="2" width="7.00390625" style="2" customWidth="1"/>
    <col min="3" max="3" width="21.8515625" style="2" customWidth="1"/>
    <col min="4" max="4" width="12.140625" style="2" customWidth="1"/>
    <col min="5" max="5" width="12.00390625" style="2" customWidth="1"/>
    <col min="6" max="6" width="12.421875" style="2" customWidth="1"/>
    <col min="7" max="7" width="13.421875" style="2" customWidth="1"/>
    <col min="8" max="8" width="12.00390625" style="2" customWidth="1"/>
    <col min="9" max="9" width="11.7109375" style="2" customWidth="1"/>
    <col min="10" max="10" width="10.421875" style="2" customWidth="1"/>
    <col min="11" max="11" width="11.7109375" style="0" customWidth="1"/>
    <col min="12" max="12" width="10.00390625" style="0" customWidth="1"/>
    <col min="13" max="13" width="9.57421875" style="0" customWidth="1"/>
    <col min="14" max="14" width="9.8515625" style="0" customWidth="1"/>
  </cols>
  <sheetData>
    <row r="1" spans="1:14" ht="12" customHeight="1">
      <c r="A1" s="9"/>
      <c r="B1" s="10"/>
      <c r="C1" s="10"/>
      <c r="D1" s="10"/>
      <c r="E1" s="10"/>
      <c r="F1" s="10"/>
      <c r="G1" s="10"/>
      <c r="H1" s="10"/>
      <c r="I1" s="225" t="s">
        <v>197</v>
      </c>
      <c r="J1" s="225"/>
      <c r="K1" s="225"/>
      <c r="L1" s="225"/>
      <c r="M1" s="225"/>
      <c r="N1" s="225"/>
    </row>
    <row r="2" spans="1:14" ht="12" customHeight="1">
      <c r="A2" s="9"/>
      <c r="B2" s="10"/>
      <c r="C2" s="10"/>
      <c r="D2" s="10"/>
      <c r="E2" s="10"/>
      <c r="F2" s="10"/>
      <c r="G2" s="10"/>
      <c r="H2" s="10"/>
      <c r="I2" s="221" t="s">
        <v>177</v>
      </c>
      <c r="J2" s="221"/>
      <c r="K2" s="221"/>
      <c r="L2" s="221"/>
      <c r="M2" s="221"/>
      <c r="N2" s="221"/>
    </row>
    <row r="3" spans="1:8" ht="18.75" customHeight="1">
      <c r="A3" s="1"/>
      <c r="B3" s="1"/>
      <c r="C3" s="1"/>
      <c r="D3" s="1"/>
      <c r="E3" s="1"/>
      <c r="F3" s="1"/>
      <c r="G3" s="1"/>
      <c r="H3" s="1"/>
    </row>
    <row r="4" spans="1:14" ht="18.75" customHeight="1">
      <c r="A4" s="213" t="s">
        <v>186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1:14" ht="9" customHeight="1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</row>
    <row r="6" spans="1:14" s="64" customFormat="1" ht="20.25" customHeight="1">
      <c r="A6" s="220" t="s">
        <v>0</v>
      </c>
      <c r="B6" s="220" t="s">
        <v>6</v>
      </c>
      <c r="C6" s="220" t="s">
        <v>9</v>
      </c>
      <c r="D6" s="212" t="s">
        <v>1</v>
      </c>
      <c r="E6" s="212"/>
      <c r="F6" s="212"/>
      <c r="G6" s="212" t="s">
        <v>169</v>
      </c>
      <c r="H6" s="212" t="s">
        <v>10</v>
      </c>
      <c r="I6" s="212"/>
      <c r="J6" s="212" t="s">
        <v>170</v>
      </c>
      <c r="K6" s="215" t="s">
        <v>171</v>
      </c>
      <c r="L6" s="212" t="s">
        <v>172</v>
      </c>
      <c r="M6" s="212" t="s">
        <v>173</v>
      </c>
      <c r="N6" s="212" t="s">
        <v>174</v>
      </c>
    </row>
    <row r="7" spans="1:14" s="64" customFormat="1" ht="86.25" customHeight="1">
      <c r="A7" s="220"/>
      <c r="B7" s="220"/>
      <c r="C7" s="220"/>
      <c r="D7" s="65" t="s">
        <v>68</v>
      </c>
      <c r="E7" s="65" t="s">
        <v>69</v>
      </c>
      <c r="F7" s="65" t="s">
        <v>70</v>
      </c>
      <c r="G7" s="212"/>
      <c r="H7" s="66" t="s">
        <v>175</v>
      </c>
      <c r="I7" s="202" t="s">
        <v>176</v>
      </c>
      <c r="J7" s="212"/>
      <c r="K7" s="215"/>
      <c r="L7" s="212"/>
      <c r="M7" s="212"/>
      <c r="N7" s="212"/>
    </row>
    <row r="8" spans="1:14" s="4" customFormat="1" ht="12" customHeight="1">
      <c r="A8" s="197">
        <v>1</v>
      </c>
      <c r="B8" s="197">
        <v>2</v>
      </c>
      <c r="C8" s="197">
        <v>3</v>
      </c>
      <c r="D8" s="217">
        <v>4</v>
      </c>
      <c r="E8" s="218"/>
      <c r="F8" s="211"/>
      <c r="G8" s="197">
        <v>5</v>
      </c>
      <c r="H8" s="197">
        <v>6</v>
      </c>
      <c r="I8" s="197">
        <v>7</v>
      </c>
      <c r="J8" s="197">
        <v>8</v>
      </c>
      <c r="K8" s="197">
        <v>9</v>
      </c>
      <c r="L8" s="197">
        <v>10</v>
      </c>
      <c r="M8" s="197">
        <v>11</v>
      </c>
      <c r="N8" s="197">
        <v>12</v>
      </c>
    </row>
    <row r="9" spans="1:14" s="64" customFormat="1" ht="30.75" customHeight="1">
      <c r="A9" s="183">
        <v>600</v>
      </c>
      <c r="B9" s="183"/>
      <c r="C9" s="203" t="s">
        <v>79</v>
      </c>
      <c r="D9" s="204">
        <v>474300</v>
      </c>
      <c r="E9" s="204">
        <f>E10</f>
        <v>310000</v>
      </c>
      <c r="F9" s="204">
        <f>F10</f>
        <v>775800</v>
      </c>
      <c r="G9" s="204">
        <v>775800</v>
      </c>
      <c r="H9" s="204">
        <v>10800</v>
      </c>
      <c r="I9" s="204">
        <v>765000</v>
      </c>
      <c r="J9" s="204">
        <f>J10</f>
        <v>0</v>
      </c>
      <c r="K9" s="204">
        <f>K10</f>
        <v>0</v>
      </c>
      <c r="L9" s="204">
        <f>L10</f>
        <v>0</v>
      </c>
      <c r="M9" s="204">
        <f>M10</f>
        <v>0</v>
      </c>
      <c r="N9" s="204">
        <f>N10</f>
        <v>0</v>
      </c>
    </row>
    <row r="10" spans="1:14" s="4" customFormat="1" ht="18" customHeight="1">
      <c r="A10" s="198">
        <v>600</v>
      </c>
      <c r="B10" s="198">
        <v>60016</v>
      </c>
      <c r="C10" s="187" t="s">
        <v>83</v>
      </c>
      <c r="D10" s="199">
        <v>465800</v>
      </c>
      <c r="E10" s="199">
        <v>310000</v>
      </c>
      <c r="F10" s="199">
        <f>D10+E10</f>
        <v>775800</v>
      </c>
      <c r="G10" s="199">
        <f>E10</f>
        <v>310000</v>
      </c>
      <c r="H10" s="199">
        <v>0</v>
      </c>
      <c r="I10" s="199">
        <f>G10-H10</f>
        <v>310000</v>
      </c>
      <c r="J10" s="199"/>
      <c r="K10" s="199"/>
      <c r="L10" s="199"/>
      <c r="M10" s="199"/>
      <c r="N10" s="199"/>
    </row>
    <row r="11" spans="1:14" s="64" customFormat="1" ht="27" customHeight="1">
      <c r="A11" s="185">
        <v>700</v>
      </c>
      <c r="B11" s="186"/>
      <c r="C11" s="207" t="s">
        <v>167</v>
      </c>
      <c r="D11" s="204">
        <f>D12</f>
        <v>270000</v>
      </c>
      <c r="E11" s="204">
        <f>E12</f>
        <v>25000</v>
      </c>
      <c r="F11" s="204">
        <f>D11+E11</f>
        <v>295000</v>
      </c>
      <c r="G11" s="204">
        <v>295000</v>
      </c>
      <c r="H11" s="204">
        <v>5000</v>
      </c>
      <c r="I11" s="204">
        <v>290000</v>
      </c>
      <c r="J11" s="204">
        <f>J12</f>
        <v>0</v>
      </c>
      <c r="K11" s="204"/>
      <c r="L11" s="204"/>
      <c r="M11" s="204"/>
      <c r="N11" s="204"/>
    </row>
    <row r="12" spans="1:14" s="4" customFormat="1" ht="27.75" customHeight="1">
      <c r="A12" s="188"/>
      <c r="B12" s="206">
        <v>70005</v>
      </c>
      <c r="C12" s="184" t="s">
        <v>168</v>
      </c>
      <c r="D12" s="199">
        <v>270000</v>
      </c>
      <c r="E12" s="199">
        <v>25000</v>
      </c>
      <c r="F12" s="199">
        <f>D12+E12</f>
        <v>295000</v>
      </c>
      <c r="G12" s="199">
        <v>25000</v>
      </c>
      <c r="H12" s="199">
        <v>0</v>
      </c>
      <c r="I12" s="199">
        <f>G12</f>
        <v>25000</v>
      </c>
      <c r="J12" s="199">
        <v>0</v>
      </c>
      <c r="K12" s="199"/>
      <c r="L12" s="199"/>
      <c r="M12" s="199"/>
      <c r="N12" s="199"/>
    </row>
    <row r="13" spans="1:14" s="64" customFormat="1" ht="29.25" customHeight="1">
      <c r="A13" s="220" t="s">
        <v>12</v>
      </c>
      <c r="B13" s="220"/>
      <c r="C13" s="220"/>
      <c r="D13" s="205">
        <v>24351069</v>
      </c>
      <c r="E13" s="205">
        <f>E9+E11</f>
        <v>335000</v>
      </c>
      <c r="F13" s="205">
        <f>D13+E13</f>
        <v>24686069</v>
      </c>
      <c r="G13" s="205">
        <v>19172044</v>
      </c>
      <c r="H13" s="205">
        <v>13440826</v>
      </c>
      <c r="I13" s="205">
        <v>5731218</v>
      </c>
      <c r="J13" s="205">
        <v>750705</v>
      </c>
      <c r="K13" s="205">
        <v>3903745</v>
      </c>
      <c r="L13" s="205">
        <v>61016</v>
      </c>
      <c r="M13" s="205">
        <v>0</v>
      </c>
      <c r="N13" s="205">
        <v>798559</v>
      </c>
    </row>
    <row r="14" spans="4:7" ht="12.75">
      <c r="D14" s="200"/>
      <c r="E14" s="200"/>
      <c r="F14" s="200"/>
      <c r="G14" s="201"/>
    </row>
    <row r="15" spans="1:9" ht="12.75">
      <c r="A15" s="5"/>
      <c r="I15" s="201"/>
    </row>
    <row r="16" spans="8:13" ht="12.75">
      <c r="H16" s="201"/>
      <c r="I16" s="201"/>
      <c r="J16" s="201"/>
      <c r="K16" s="226" t="s">
        <v>115</v>
      </c>
      <c r="L16" s="226"/>
      <c r="M16" s="226"/>
    </row>
    <row r="17" ht="12.75">
      <c r="G17" s="201"/>
    </row>
    <row r="18" spans="9:13" ht="12.75">
      <c r="I18" s="201"/>
      <c r="K18" s="226" t="s">
        <v>116</v>
      </c>
      <c r="L18" s="226"/>
      <c r="M18" s="226"/>
    </row>
    <row r="23" ht="12.75">
      <c r="I23" s="201"/>
    </row>
  </sheetData>
  <mergeCells count="18">
    <mergeCell ref="D6:F6"/>
    <mergeCell ref="G6:G7"/>
    <mergeCell ref="H6:I6"/>
    <mergeCell ref="J6:J7"/>
    <mergeCell ref="K18:M18"/>
    <mergeCell ref="K6:K7"/>
    <mergeCell ref="L6:L7"/>
    <mergeCell ref="M6:M7"/>
    <mergeCell ref="A13:C13"/>
    <mergeCell ref="I1:N1"/>
    <mergeCell ref="I2:N2"/>
    <mergeCell ref="K16:M16"/>
    <mergeCell ref="D8:F8"/>
    <mergeCell ref="N6:N7"/>
    <mergeCell ref="A4:N5"/>
    <mergeCell ref="A6:A7"/>
    <mergeCell ref="B6:B7"/>
    <mergeCell ref="C6:C7"/>
  </mergeCells>
  <printOptions/>
  <pageMargins left="0.37" right="0.17" top="0.47" bottom="1" header="0.24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6.140625" style="2" customWidth="1"/>
    <col min="2" max="2" width="8.140625" style="2" customWidth="1"/>
    <col min="3" max="3" width="20.57421875" style="2" customWidth="1"/>
    <col min="4" max="4" width="12.8515625" style="2" customWidth="1"/>
    <col min="5" max="5" width="13.00390625" style="2" customWidth="1"/>
    <col min="6" max="6" width="12.00390625" style="2" customWidth="1"/>
    <col min="7" max="7" width="13.421875" style="2" customWidth="1"/>
    <col min="8" max="8" width="17.57421875" style="2" customWidth="1"/>
    <col min="9" max="9" width="10.140625" style="2" customWidth="1"/>
    <col min="11" max="11" width="8.28125" style="0" customWidth="1"/>
  </cols>
  <sheetData>
    <row r="1" spans="6:11" ht="12.75">
      <c r="F1" s="29"/>
      <c r="G1" s="243" t="s">
        <v>196</v>
      </c>
      <c r="H1" s="243"/>
      <c r="I1" s="243"/>
      <c r="J1" s="243"/>
      <c r="K1" s="243"/>
    </row>
    <row r="2" spans="1:11" ht="18">
      <c r="A2" s="1"/>
      <c r="B2" s="1"/>
      <c r="C2" s="1"/>
      <c r="D2" s="1"/>
      <c r="E2" s="1"/>
      <c r="F2" s="30"/>
      <c r="G2" s="244" t="s">
        <v>177</v>
      </c>
      <c r="H2" s="244"/>
      <c r="I2" s="244"/>
      <c r="J2" s="244"/>
      <c r="K2" s="244"/>
    </row>
    <row r="3" spans="1:9" ht="7.5" customHeight="1">
      <c r="A3" s="1"/>
      <c r="B3" s="1"/>
      <c r="C3" s="1"/>
      <c r="D3" s="1"/>
      <c r="E3" s="1"/>
      <c r="F3" s="1"/>
      <c r="G3" s="1"/>
      <c r="I3" s="6"/>
    </row>
    <row r="4" spans="1:12" ht="18">
      <c r="A4" s="3"/>
      <c r="B4" s="3"/>
      <c r="C4" s="3"/>
      <c r="D4" s="3"/>
      <c r="E4" s="9" t="s">
        <v>13</v>
      </c>
      <c r="F4" s="3"/>
      <c r="G4" s="10"/>
      <c r="H4" s="10"/>
      <c r="I4" s="10"/>
      <c r="J4" s="10"/>
      <c r="K4" s="10"/>
      <c r="L4" s="10"/>
    </row>
    <row r="5" spans="1:11" s="64" customFormat="1" ht="20.25" customHeight="1">
      <c r="A5" s="255" t="s">
        <v>0</v>
      </c>
      <c r="B5" s="255" t="s">
        <v>6</v>
      </c>
      <c r="C5" s="255" t="s">
        <v>9</v>
      </c>
      <c r="D5" s="258" t="s">
        <v>1</v>
      </c>
      <c r="E5" s="259"/>
      <c r="F5" s="260"/>
      <c r="G5" s="255" t="s">
        <v>15</v>
      </c>
      <c r="H5" s="63" t="s">
        <v>14</v>
      </c>
      <c r="I5" s="255" t="s">
        <v>17</v>
      </c>
      <c r="J5" s="257" t="s">
        <v>18</v>
      </c>
      <c r="K5" s="255" t="s">
        <v>11</v>
      </c>
    </row>
    <row r="6" spans="1:11" s="64" customFormat="1" ht="86.25" customHeight="1">
      <c r="A6" s="256"/>
      <c r="B6" s="256"/>
      <c r="C6" s="256"/>
      <c r="D6" s="261"/>
      <c r="E6" s="262"/>
      <c r="F6" s="263"/>
      <c r="G6" s="256"/>
      <c r="H6" s="66" t="s">
        <v>16</v>
      </c>
      <c r="I6" s="256"/>
      <c r="J6" s="256"/>
      <c r="K6" s="256"/>
    </row>
    <row r="7" spans="1:11" s="64" customFormat="1" ht="22.5" customHeight="1">
      <c r="A7" s="65"/>
      <c r="B7" s="65"/>
      <c r="C7" s="65"/>
      <c r="D7" s="68" t="s">
        <v>73</v>
      </c>
      <c r="E7" s="68" t="s">
        <v>70</v>
      </c>
      <c r="F7" s="68" t="s">
        <v>74</v>
      </c>
      <c r="G7" s="65"/>
      <c r="H7" s="67"/>
      <c r="I7" s="65"/>
      <c r="J7" s="65"/>
      <c r="K7" s="65"/>
    </row>
    <row r="8" spans="1:11" s="70" customFormat="1" ht="15" customHeight="1">
      <c r="A8" s="69">
        <v>1</v>
      </c>
      <c r="B8" s="69">
        <v>2</v>
      </c>
      <c r="C8" s="69">
        <v>3</v>
      </c>
      <c r="D8" s="264">
        <v>4</v>
      </c>
      <c r="E8" s="265"/>
      <c r="F8" s="266"/>
      <c r="G8" s="69">
        <v>5</v>
      </c>
      <c r="H8" s="69">
        <v>6</v>
      </c>
      <c r="I8" s="69">
        <v>7</v>
      </c>
      <c r="J8" s="69">
        <v>8</v>
      </c>
      <c r="K8" s="69">
        <v>9</v>
      </c>
    </row>
    <row r="9" spans="1:11" s="4" customFormat="1" ht="26.25" customHeight="1">
      <c r="A9" s="71">
        <v>600</v>
      </c>
      <c r="B9" s="71"/>
      <c r="C9" s="72" t="s">
        <v>79</v>
      </c>
      <c r="D9" s="61">
        <v>2165000</v>
      </c>
      <c r="E9" s="61">
        <f>E10</f>
        <v>4946379.32</v>
      </c>
      <c r="F9" s="61">
        <f>D9+E9</f>
        <v>7111379.32</v>
      </c>
      <c r="G9" s="61">
        <v>7111379.32</v>
      </c>
      <c r="H9" s="61">
        <v>5819269.8</v>
      </c>
      <c r="I9" s="73">
        <v>0</v>
      </c>
      <c r="J9" s="73">
        <v>0</v>
      </c>
      <c r="K9" s="73">
        <v>0</v>
      </c>
    </row>
    <row r="10" spans="1:11" s="4" customFormat="1" ht="21.75" customHeight="1">
      <c r="A10" s="74"/>
      <c r="B10" s="74">
        <v>60016</v>
      </c>
      <c r="C10" s="75" t="s">
        <v>83</v>
      </c>
      <c r="D10" s="56">
        <v>1500000</v>
      </c>
      <c r="E10" s="56">
        <v>4946379.32</v>
      </c>
      <c r="F10" s="56">
        <f>D10+E10</f>
        <v>6446379.32</v>
      </c>
      <c r="G10" s="56">
        <f>E10</f>
        <v>4946379.32</v>
      </c>
      <c r="H10" s="190">
        <f>G10</f>
        <v>4946379.32</v>
      </c>
      <c r="I10" s="76">
        <v>0</v>
      </c>
      <c r="J10" s="76">
        <v>0</v>
      </c>
      <c r="K10" s="76">
        <v>0</v>
      </c>
    </row>
    <row r="11" spans="1:11" s="4" customFormat="1" ht="26.25" customHeight="1">
      <c r="A11" s="216" t="s">
        <v>12</v>
      </c>
      <c r="B11" s="253"/>
      <c r="C11" s="254"/>
      <c r="D11" s="62">
        <v>3772213</v>
      </c>
      <c r="E11" s="62">
        <f>E9</f>
        <v>4946379.32</v>
      </c>
      <c r="F11" s="62">
        <f>D11+E11</f>
        <v>8718592.32</v>
      </c>
      <c r="G11" s="62">
        <v>8087989.32</v>
      </c>
      <c r="H11" s="62">
        <f>H9</f>
        <v>5819269.8</v>
      </c>
      <c r="I11" s="28">
        <v>500000</v>
      </c>
      <c r="J11" s="28">
        <v>0</v>
      </c>
      <c r="K11" s="28">
        <v>130603</v>
      </c>
    </row>
    <row r="12" spans="1:11" s="4" customFormat="1" ht="26.25" customHeight="1">
      <c r="A12" s="324"/>
      <c r="B12" s="324"/>
      <c r="C12" s="324"/>
      <c r="D12" s="325"/>
      <c r="E12" s="325"/>
      <c r="F12" s="325"/>
      <c r="G12" s="325"/>
      <c r="H12" s="325"/>
      <c r="I12" s="326"/>
      <c r="J12" s="326"/>
      <c r="K12" s="326"/>
    </row>
    <row r="14" spans="1:10" ht="12.75">
      <c r="A14" s="5"/>
      <c r="H14" s="235" t="s">
        <v>181</v>
      </c>
      <c r="I14" s="235"/>
      <c r="J14" s="235"/>
    </row>
    <row r="16" spans="8:10" ht="12.75">
      <c r="H16" s="235" t="s">
        <v>116</v>
      </c>
      <c r="I16" s="235"/>
      <c r="J16" s="235"/>
    </row>
  </sheetData>
  <sheetProtection/>
  <mergeCells count="14">
    <mergeCell ref="D8:F8"/>
    <mergeCell ref="G2:K2"/>
    <mergeCell ref="H14:J14"/>
    <mergeCell ref="H16:J16"/>
    <mergeCell ref="G1:K1"/>
    <mergeCell ref="A11:C11"/>
    <mergeCell ref="K5:K6"/>
    <mergeCell ref="I5:I6"/>
    <mergeCell ref="J5:J6"/>
    <mergeCell ref="A5:A6"/>
    <mergeCell ref="B5:B6"/>
    <mergeCell ref="C5:C6"/>
    <mergeCell ref="G5:G6"/>
    <mergeCell ref="D5:F6"/>
  </mergeCells>
  <printOptions/>
  <pageMargins left="0.7874015748031497" right="0.51" top="0.71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F3"/>
    </sheetView>
  </sheetViews>
  <sheetFormatPr defaultColWidth="9.140625" defaultRowHeight="12.75"/>
  <cols>
    <col min="1" max="1" width="4.7109375" style="2" bestFit="1" customWidth="1"/>
    <col min="2" max="2" width="37.28125" style="2" customWidth="1"/>
    <col min="3" max="3" width="10.7109375" style="2" customWidth="1"/>
    <col min="4" max="4" width="13.28125" style="2" customWidth="1"/>
    <col min="5" max="5" width="13.421875" style="2" customWidth="1"/>
    <col min="6" max="6" width="15.28125" style="2" customWidth="1"/>
    <col min="7" max="16384" width="9.140625" style="2" customWidth="1"/>
  </cols>
  <sheetData>
    <row r="1" spans="2:7" ht="19.5" customHeight="1">
      <c r="B1" s="2" t="s">
        <v>76</v>
      </c>
      <c r="C1" s="321" t="s">
        <v>195</v>
      </c>
      <c r="D1" s="321"/>
      <c r="E1" s="321"/>
      <c r="F1" s="321"/>
      <c r="G1" s="31"/>
    </row>
    <row r="2" spans="3:7" ht="14.25" customHeight="1">
      <c r="C2" s="322" t="s">
        <v>179</v>
      </c>
      <c r="D2" s="322"/>
      <c r="E2" s="322"/>
      <c r="F2" s="322"/>
      <c r="G2" s="31"/>
    </row>
    <row r="3" spans="3:7" ht="18.75" customHeight="1">
      <c r="C3" s="323" t="s">
        <v>178</v>
      </c>
      <c r="D3" s="323"/>
      <c r="E3" s="323"/>
      <c r="F3" s="323"/>
      <c r="G3" s="189"/>
    </row>
    <row r="4" spans="3:7" ht="13.5" customHeight="1">
      <c r="C4" s="32"/>
      <c r="D4" s="32"/>
      <c r="E4" s="32"/>
      <c r="F4" s="33"/>
      <c r="G4" s="33"/>
    </row>
    <row r="5" spans="1:4" ht="27" customHeight="1">
      <c r="A5" s="277" t="s">
        <v>65</v>
      </c>
      <c r="B5" s="277"/>
      <c r="C5" s="277"/>
      <c r="D5" s="277"/>
    </row>
    <row r="6" ht="12.75">
      <c r="D6" s="11"/>
    </row>
    <row r="7" spans="1:6" ht="15" customHeight="1">
      <c r="A7" s="278" t="s">
        <v>22</v>
      </c>
      <c r="B7" s="278" t="s">
        <v>23</v>
      </c>
      <c r="C7" s="272" t="s">
        <v>182</v>
      </c>
      <c r="D7" s="279" t="s">
        <v>66</v>
      </c>
      <c r="E7" s="269" t="s">
        <v>78</v>
      </c>
      <c r="F7" s="272" t="s">
        <v>75</v>
      </c>
    </row>
    <row r="8" spans="1:6" ht="15" customHeight="1">
      <c r="A8" s="278"/>
      <c r="B8" s="278"/>
      <c r="C8" s="273"/>
      <c r="D8" s="279"/>
      <c r="E8" s="270"/>
      <c r="F8" s="273"/>
    </row>
    <row r="9" spans="1:6" ht="15.75" customHeight="1">
      <c r="A9" s="278"/>
      <c r="B9" s="278"/>
      <c r="C9" s="274"/>
      <c r="D9" s="279"/>
      <c r="E9" s="271"/>
      <c r="F9" s="274"/>
    </row>
    <row r="10" spans="1:6" s="12" customFormat="1" ht="13.5" customHeight="1">
      <c r="A10" s="135">
        <v>1</v>
      </c>
      <c r="B10" s="135">
        <v>2</v>
      </c>
      <c r="C10" s="135">
        <v>3</v>
      </c>
      <c r="D10" s="136">
        <v>4</v>
      </c>
      <c r="E10" s="155">
        <v>5</v>
      </c>
      <c r="F10" s="155">
        <v>6</v>
      </c>
    </row>
    <row r="11" spans="1:6" s="13" customFormat="1" ht="18" customHeight="1">
      <c r="A11" s="137" t="s">
        <v>24</v>
      </c>
      <c r="B11" s="138" t="s">
        <v>25</v>
      </c>
      <c r="C11" s="137"/>
      <c r="D11" s="139">
        <v>25798832</v>
      </c>
      <c r="E11" s="159">
        <v>4946379.32</v>
      </c>
      <c r="F11" s="160">
        <f>D11+E11</f>
        <v>30745211.32</v>
      </c>
    </row>
    <row r="12" spans="1:6" ht="20.25" customHeight="1">
      <c r="A12" s="137" t="s">
        <v>26</v>
      </c>
      <c r="B12" s="138" t="s">
        <v>27</v>
      </c>
      <c r="C12" s="137"/>
      <c r="D12" s="139">
        <v>28123282</v>
      </c>
      <c r="E12" s="159">
        <v>5281379.32</v>
      </c>
      <c r="F12" s="161">
        <f>D12+E12</f>
        <v>33404661.32</v>
      </c>
    </row>
    <row r="13" spans="1:6" ht="19.5" customHeight="1">
      <c r="A13" s="137" t="s">
        <v>28</v>
      </c>
      <c r="B13" s="138" t="s">
        <v>29</v>
      </c>
      <c r="C13" s="140"/>
      <c r="D13" s="141">
        <f>D11-D12</f>
        <v>-2324450</v>
      </c>
      <c r="E13" s="99"/>
      <c r="F13" s="161">
        <f>F11-F12</f>
        <v>-2659450</v>
      </c>
    </row>
    <row r="14" spans="1:6" ht="18.75" customHeight="1">
      <c r="A14" s="275" t="s">
        <v>30</v>
      </c>
      <c r="B14" s="276"/>
      <c r="C14" s="140"/>
      <c r="D14" s="142">
        <f>D22</f>
        <v>3270000</v>
      </c>
      <c r="E14" s="92">
        <f>E22</f>
        <v>335000</v>
      </c>
      <c r="F14" s="104">
        <f>F22</f>
        <v>3605000</v>
      </c>
    </row>
    <row r="15" spans="1:6" ht="21.75" customHeight="1">
      <c r="A15" s="137" t="s">
        <v>24</v>
      </c>
      <c r="B15" s="143" t="s">
        <v>31</v>
      </c>
      <c r="C15" s="137" t="s">
        <v>32</v>
      </c>
      <c r="D15" s="144"/>
      <c r="E15" s="99"/>
      <c r="F15" s="99"/>
    </row>
    <row r="16" spans="1:6" ht="18.75" customHeight="1">
      <c r="A16" s="145" t="s">
        <v>26</v>
      </c>
      <c r="B16" s="140" t="s">
        <v>33</v>
      </c>
      <c r="C16" s="137" t="s">
        <v>32</v>
      </c>
      <c r="D16" s="146"/>
      <c r="E16" s="99"/>
      <c r="F16" s="99"/>
    </row>
    <row r="17" spans="1:6" ht="49.5" customHeight="1">
      <c r="A17" s="137" t="s">
        <v>28</v>
      </c>
      <c r="B17" s="147" t="s">
        <v>34</v>
      </c>
      <c r="C17" s="137" t="s">
        <v>35</v>
      </c>
      <c r="D17" s="144"/>
      <c r="E17" s="99"/>
      <c r="F17" s="99"/>
    </row>
    <row r="18" spans="1:6" ht="15.75" customHeight="1">
      <c r="A18" s="145" t="s">
        <v>36</v>
      </c>
      <c r="B18" s="140" t="s">
        <v>37</v>
      </c>
      <c r="C18" s="137" t="s">
        <v>38</v>
      </c>
      <c r="D18" s="144"/>
      <c r="E18" s="99"/>
      <c r="F18" s="99"/>
    </row>
    <row r="19" spans="1:6" ht="15" customHeight="1">
      <c r="A19" s="137" t="s">
        <v>39</v>
      </c>
      <c r="B19" s="140" t="s">
        <v>40</v>
      </c>
      <c r="C19" s="137" t="s">
        <v>41</v>
      </c>
      <c r="D19" s="144"/>
      <c r="E19" s="99"/>
      <c r="F19" s="99"/>
    </row>
    <row r="20" spans="1:6" ht="16.5" customHeight="1">
      <c r="A20" s="145" t="s">
        <v>42</v>
      </c>
      <c r="B20" s="140" t="s">
        <v>43</v>
      </c>
      <c r="C20" s="137" t="s">
        <v>44</v>
      </c>
      <c r="D20" s="148"/>
      <c r="E20" s="99"/>
      <c r="F20" s="99"/>
    </row>
    <row r="21" spans="1:6" ht="15" customHeight="1">
      <c r="A21" s="137" t="s">
        <v>45</v>
      </c>
      <c r="B21" s="140" t="s">
        <v>46</v>
      </c>
      <c r="C21" s="137" t="s">
        <v>47</v>
      </c>
      <c r="D21" s="140"/>
      <c r="E21" s="99"/>
      <c r="F21" s="99"/>
    </row>
    <row r="22" spans="1:6" ht="19.5" customHeight="1">
      <c r="A22" s="137" t="s">
        <v>48</v>
      </c>
      <c r="B22" s="149" t="s">
        <v>49</v>
      </c>
      <c r="C22" s="137" t="s">
        <v>50</v>
      </c>
      <c r="D22" s="139">
        <v>3270000</v>
      </c>
      <c r="E22" s="139">
        <v>335000</v>
      </c>
      <c r="F22" s="139">
        <f>D22+E22</f>
        <v>3605000</v>
      </c>
    </row>
    <row r="23" spans="1:6" ht="22.5" customHeight="1">
      <c r="A23" s="275" t="s">
        <v>51</v>
      </c>
      <c r="B23" s="276"/>
      <c r="C23" s="137"/>
      <c r="D23" s="142">
        <f>D24+D25+D29</f>
        <v>945550</v>
      </c>
      <c r="E23" s="99"/>
      <c r="F23" s="104">
        <f>F24+F25+F29</f>
        <v>945550</v>
      </c>
    </row>
    <row r="24" spans="1:6" ht="19.5" customHeight="1">
      <c r="A24" s="137" t="s">
        <v>24</v>
      </c>
      <c r="B24" s="140" t="s">
        <v>52</v>
      </c>
      <c r="C24" s="137" t="s">
        <v>53</v>
      </c>
      <c r="D24" s="139">
        <v>88800</v>
      </c>
      <c r="E24" s="99"/>
      <c r="F24" s="92">
        <f>D24+E24</f>
        <v>88800</v>
      </c>
    </row>
    <row r="25" spans="1:6" ht="17.25" customHeight="1">
      <c r="A25" s="145" t="s">
        <v>26</v>
      </c>
      <c r="B25" s="150" t="s">
        <v>54</v>
      </c>
      <c r="C25" s="145" t="s">
        <v>53</v>
      </c>
      <c r="D25" s="139">
        <v>176750</v>
      </c>
      <c r="E25" s="99"/>
      <c r="F25" s="92">
        <f>D25+E25</f>
        <v>176750</v>
      </c>
    </row>
    <row r="26" spans="1:6" ht="38.25" customHeight="1">
      <c r="A26" s="137" t="s">
        <v>28</v>
      </c>
      <c r="B26" s="151" t="s">
        <v>55</v>
      </c>
      <c r="C26" s="137" t="s">
        <v>56</v>
      </c>
      <c r="D26" s="140"/>
      <c r="E26" s="99"/>
      <c r="F26" s="92"/>
    </row>
    <row r="27" spans="1:6" ht="14.25" customHeight="1">
      <c r="A27" s="145" t="s">
        <v>36</v>
      </c>
      <c r="B27" s="150" t="s">
        <v>57</v>
      </c>
      <c r="C27" s="145" t="s">
        <v>58</v>
      </c>
      <c r="D27" s="150"/>
      <c r="E27" s="99"/>
      <c r="F27" s="92"/>
    </row>
    <row r="28" spans="1:6" ht="15.75" customHeight="1">
      <c r="A28" s="137" t="s">
        <v>39</v>
      </c>
      <c r="B28" s="140" t="s">
        <v>59</v>
      </c>
      <c r="C28" s="137" t="s">
        <v>60</v>
      </c>
      <c r="D28" s="140"/>
      <c r="E28" s="99"/>
      <c r="F28" s="92"/>
    </row>
    <row r="29" spans="1:6" ht="19.5" customHeight="1">
      <c r="A29" s="152" t="s">
        <v>42</v>
      </c>
      <c r="B29" s="149" t="s">
        <v>61</v>
      </c>
      <c r="C29" s="152" t="s">
        <v>62</v>
      </c>
      <c r="D29" s="139">
        <v>680000</v>
      </c>
      <c r="E29" s="99"/>
      <c r="F29" s="92">
        <f>D29+E29</f>
        <v>680000</v>
      </c>
    </row>
    <row r="30" spans="1:6" ht="16.5" customHeight="1">
      <c r="A30" s="152" t="s">
        <v>45</v>
      </c>
      <c r="B30" s="149" t="s">
        <v>63</v>
      </c>
      <c r="C30" s="153" t="s">
        <v>64</v>
      </c>
      <c r="D30" s="154"/>
      <c r="E30" s="156"/>
      <c r="F30" s="156"/>
    </row>
    <row r="31" spans="1:3" ht="12.75">
      <c r="A31" s="14"/>
      <c r="B31" s="15"/>
      <c r="C31" s="16"/>
    </row>
    <row r="32" spans="1:6" ht="24.75" customHeight="1">
      <c r="A32" s="17"/>
      <c r="B32" s="157"/>
      <c r="C32" s="158"/>
      <c r="D32" s="268" t="s">
        <v>162</v>
      </c>
      <c r="E32" s="268"/>
      <c r="F32" s="268"/>
    </row>
    <row r="34" spans="4:6" ht="12.75">
      <c r="D34" s="235" t="s">
        <v>116</v>
      </c>
      <c r="E34" s="235"/>
      <c r="F34" s="235"/>
    </row>
  </sheetData>
  <mergeCells count="14">
    <mergeCell ref="A14:B14"/>
    <mergeCell ref="A23:B23"/>
    <mergeCell ref="A5:D5"/>
    <mergeCell ref="A7:A9"/>
    <mergeCell ref="B7:B9"/>
    <mergeCell ref="C7:C9"/>
    <mergeCell ref="D7:D9"/>
    <mergeCell ref="D34:F34"/>
    <mergeCell ref="C1:F1"/>
    <mergeCell ref="C2:F2"/>
    <mergeCell ref="D32:F32"/>
    <mergeCell ref="E7:E9"/>
    <mergeCell ref="F7:F9"/>
    <mergeCell ref="C3:F3"/>
  </mergeCells>
  <printOptions/>
  <pageMargins left="0.66" right="0.17" top="0.7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E1" sqref="E1:K1"/>
    </sheetView>
  </sheetViews>
  <sheetFormatPr defaultColWidth="9.140625" defaultRowHeight="12.75"/>
  <cols>
    <col min="1" max="1" width="4.7109375" style="2" customWidth="1"/>
    <col min="2" max="2" width="6.57421875" style="2" customWidth="1"/>
    <col min="3" max="3" width="7.00390625" style="2" customWidth="1"/>
    <col min="4" max="4" width="45.00390625" style="2" customWidth="1"/>
    <col min="5" max="5" width="12.8515625" style="2" customWidth="1"/>
    <col min="6" max="6" width="13.00390625" style="2" customWidth="1"/>
    <col min="7" max="7" width="11.421875" style="2" customWidth="1"/>
    <col min="8" max="8" width="9.140625" style="2" customWidth="1"/>
    <col min="9" max="9" width="12.28125" style="2" customWidth="1"/>
    <col min="10" max="10" width="11.57421875" style="2" customWidth="1"/>
    <col min="11" max="11" width="10.8515625" style="2" customWidth="1"/>
    <col min="12" max="16384" width="9.140625" style="2" customWidth="1"/>
  </cols>
  <sheetData>
    <row r="1" spans="5:11" ht="12.75">
      <c r="E1" s="295" t="s">
        <v>194</v>
      </c>
      <c r="F1" s="295"/>
      <c r="G1" s="295"/>
      <c r="H1" s="295"/>
      <c r="I1" s="295"/>
      <c r="J1" s="295"/>
      <c r="K1" s="295"/>
    </row>
    <row r="2" spans="6:11" ht="18" customHeight="1">
      <c r="F2" s="295" t="s">
        <v>180</v>
      </c>
      <c r="G2" s="295"/>
      <c r="H2" s="295"/>
      <c r="I2" s="295"/>
      <c r="J2" s="295"/>
      <c r="K2" s="295"/>
    </row>
    <row r="3" ht="6.75" customHeight="1"/>
    <row r="4" spans="1:11" ht="18">
      <c r="A4" s="297" t="s">
        <v>85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</row>
    <row r="5" spans="1:11" ht="10.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77"/>
    </row>
    <row r="6" spans="1:11" s="78" customFormat="1" ht="19.5" customHeight="1">
      <c r="A6" s="284" t="s">
        <v>22</v>
      </c>
      <c r="B6" s="284" t="s">
        <v>0</v>
      </c>
      <c r="C6" s="284" t="s">
        <v>86</v>
      </c>
      <c r="D6" s="280" t="s">
        <v>87</v>
      </c>
      <c r="E6" s="280" t="s">
        <v>88</v>
      </c>
      <c r="F6" s="280" t="s">
        <v>89</v>
      </c>
      <c r="G6" s="280"/>
      <c r="H6" s="280"/>
      <c r="I6" s="280"/>
      <c r="J6" s="280"/>
      <c r="K6" s="281" t="s">
        <v>90</v>
      </c>
    </row>
    <row r="7" spans="1:11" s="78" customFormat="1" ht="19.5" customHeight="1">
      <c r="A7" s="284"/>
      <c r="B7" s="284"/>
      <c r="C7" s="284"/>
      <c r="D7" s="280"/>
      <c r="E7" s="280"/>
      <c r="F7" s="280" t="s">
        <v>91</v>
      </c>
      <c r="G7" s="280" t="s">
        <v>92</v>
      </c>
      <c r="H7" s="280"/>
      <c r="I7" s="280"/>
      <c r="J7" s="280"/>
      <c r="K7" s="282"/>
    </row>
    <row r="8" spans="1:11" s="78" customFormat="1" ht="29.25" customHeight="1">
      <c r="A8" s="284"/>
      <c r="B8" s="284"/>
      <c r="C8" s="284"/>
      <c r="D8" s="280"/>
      <c r="E8" s="280"/>
      <c r="F8" s="280"/>
      <c r="G8" s="280" t="s">
        <v>93</v>
      </c>
      <c r="H8" s="296" t="s">
        <v>94</v>
      </c>
      <c r="I8" s="280" t="s">
        <v>95</v>
      </c>
      <c r="J8" s="296" t="s">
        <v>96</v>
      </c>
      <c r="K8" s="282"/>
    </row>
    <row r="9" spans="1:11" s="78" customFormat="1" ht="19.5" customHeight="1">
      <c r="A9" s="284"/>
      <c r="B9" s="284"/>
      <c r="C9" s="284"/>
      <c r="D9" s="280"/>
      <c r="E9" s="280"/>
      <c r="F9" s="280"/>
      <c r="G9" s="280"/>
      <c r="H9" s="296"/>
      <c r="I9" s="280"/>
      <c r="J9" s="296"/>
      <c r="K9" s="282"/>
    </row>
    <row r="10" spans="1:11" s="78" customFormat="1" ht="7.5" customHeight="1">
      <c r="A10" s="284"/>
      <c r="B10" s="284"/>
      <c r="C10" s="284"/>
      <c r="D10" s="280"/>
      <c r="E10" s="280"/>
      <c r="F10" s="280"/>
      <c r="G10" s="280"/>
      <c r="H10" s="296"/>
      <c r="I10" s="280"/>
      <c r="J10" s="296"/>
      <c r="K10" s="283"/>
    </row>
    <row r="11" spans="1:11" s="80" customFormat="1" ht="13.5" customHeight="1">
      <c r="A11" s="79">
        <v>1</v>
      </c>
      <c r="B11" s="79">
        <v>2</v>
      </c>
      <c r="C11" s="79">
        <v>3</v>
      </c>
      <c r="D11" s="79">
        <v>5</v>
      </c>
      <c r="E11" s="79">
        <v>6</v>
      </c>
      <c r="F11" s="79">
        <v>7</v>
      </c>
      <c r="G11" s="79">
        <v>8</v>
      </c>
      <c r="H11" s="79">
        <v>9</v>
      </c>
      <c r="I11" s="79">
        <v>10</v>
      </c>
      <c r="J11" s="79">
        <v>11</v>
      </c>
      <c r="K11" s="79">
        <v>12</v>
      </c>
    </row>
    <row r="12" spans="1:11" ht="24.75" customHeight="1">
      <c r="A12" s="81">
        <v>1</v>
      </c>
      <c r="B12" s="82" t="s">
        <v>97</v>
      </c>
      <c r="C12" s="82" t="s">
        <v>98</v>
      </c>
      <c r="D12" s="83" t="s">
        <v>99</v>
      </c>
      <c r="E12" s="84">
        <f>F12</f>
        <v>8000</v>
      </c>
      <c r="F12" s="84">
        <f>G12</f>
        <v>8000</v>
      </c>
      <c r="G12" s="84">
        <v>8000</v>
      </c>
      <c r="H12" s="8"/>
      <c r="I12" s="85"/>
      <c r="J12" s="8"/>
      <c r="K12" s="86" t="s">
        <v>100</v>
      </c>
    </row>
    <row r="13" spans="1:11" s="90" customFormat="1" ht="28.5" customHeight="1">
      <c r="A13" s="285" t="s">
        <v>101</v>
      </c>
      <c r="B13" s="286"/>
      <c r="C13" s="286"/>
      <c r="D13" s="286"/>
      <c r="E13" s="87">
        <f>F13</f>
        <v>8000</v>
      </c>
      <c r="F13" s="87">
        <f>SUM(F12)</f>
        <v>8000</v>
      </c>
      <c r="G13" s="87">
        <f>SUM(G12)</f>
        <v>8000</v>
      </c>
      <c r="H13" s="88"/>
      <c r="I13" s="89"/>
      <c r="J13" s="88"/>
      <c r="K13" s="88"/>
    </row>
    <row r="14" spans="1:11" ht="143.25" customHeight="1">
      <c r="A14" s="81">
        <v>2</v>
      </c>
      <c r="B14" s="8">
        <v>600</v>
      </c>
      <c r="C14" s="8">
        <v>60013</v>
      </c>
      <c r="D14" s="91" t="s">
        <v>102</v>
      </c>
      <c r="E14" s="92">
        <f>F14</f>
        <v>500000</v>
      </c>
      <c r="F14" s="92">
        <f>G14</f>
        <v>500000</v>
      </c>
      <c r="G14" s="92">
        <v>500000</v>
      </c>
      <c r="H14" s="8"/>
      <c r="I14" s="93"/>
      <c r="J14" s="8"/>
      <c r="K14" s="94" t="s">
        <v>100</v>
      </c>
    </row>
    <row r="15" spans="1:11" ht="157.5" customHeight="1">
      <c r="A15" s="81">
        <v>3</v>
      </c>
      <c r="B15" s="8"/>
      <c r="C15" s="8">
        <v>60013</v>
      </c>
      <c r="D15" s="95" t="s">
        <v>103</v>
      </c>
      <c r="E15" s="92">
        <f>F15</f>
        <v>65000</v>
      </c>
      <c r="F15" s="92">
        <f>G15</f>
        <v>65000</v>
      </c>
      <c r="G15" s="92">
        <v>65000</v>
      </c>
      <c r="H15" s="8"/>
      <c r="I15" s="93"/>
      <c r="J15" s="8"/>
      <c r="K15" s="94" t="s">
        <v>100</v>
      </c>
    </row>
    <row r="16" spans="1:11" ht="24.75" customHeight="1">
      <c r="A16" s="287" t="s">
        <v>104</v>
      </c>
      <c r="B16" s="287"/>
      <c r="C16" s="287"/>
      <c r="D16" s="287"/>
      <c r="E16" s="92">
        <f>SUM(E14:E15)</f>
        <v>565000</v>
      </c>
      <c r="F16" s="92">
        <f>SUM(F14:F15)</f>
        <v>565000</v>
      </c>
      <c r="G16" s="92">
        <f>SUM(G14:G15)</f>
        <v>565000</v>
      </c>
      <c r="H16" s="8"/>
      <c r="I16" s="93"/>
      <c r="J16" s="8"/>
      <c r="K16" s="94"/>
    </row>
    <row r="17" spans="1:11" ht="101.25" customHeight="1">
      <c r="A17" s="81">
        <v>4</v>
      </c>
      <c r="B17" s="8">
        <v>600</v>
      </c>
      <c r="C17" s="8">
        <v>60016</v>
      </c>
      <c r="D17" s="95" t="s">
        <v>117</v>
      </c>
      <c r="E17" s="107">
        <f>F17</f>
        <v>5819269.800000001</v>
      </c>
      <c r="F17" s="107">
        <f>G17+J17</f>
        <v>5819269.800000001</v>
      </c>
      <c r="G17" s="107">
        <v>872890.48</v>
      </c>
      <c r="H17" s="8"/>
      <c r="I17" s="93"/>
      <c r="J17" s="107">
        <v>4946379.32</v>
      </c>
      <c r="K17" s="94" t="s">
        <v>100</v>
      </c>
    </row>
    <row r="18" spans="1:11" ht="42.75" customHeight="1">
      <c r="A18" s="81"/>
      <c r="B18" s="181">
        <v>600</v>
      </c>
      <c r="C18" s="181">
        <v>60016</v>
      </c>
      <c r="D18" s="95" t="s">
        <v>193</v>
      </c>
      <c r="E18" s="107">
        <f>F18</f>
        <v>27109.52</v>
      </c>
      <c r="F18" s="107">
        <f>G18</f>
        <v>27109.52</v>
      </c>
      <c r="G18" s="107">
        <v>27109.52</v>
      </c>
      <c r="H18" s="8"/>
      <c r="I18" s="93"/>
      <c r="J18" s="96"/>
      <c r="K18" s="94"/>
    </row>
    <row r="19" spans="1:11" ht="54" customHeight="1">
      <c r="A19" s="81">
        <v>5</v>
      </c>
      <c r="B19" s="8">
        <v>600</v>
      </c>
      <c r="C19" s="8">
        <v>60016</v>
      </c>
      <c r="D19" s="95" t="s">
        <v>105</v>
      </c>
      <c r="E19" s="92">
        <v>3442121</v>
      </c>
      <c r="F19" s="92">
        <v>3442121</v>
      </c>
      <c r="G19" s="92">
        <v>600000</v>
      </c>
      <c r="H19" s="8"/>
      <c r="I19" s="93"/>
      <c r="J19" s="96" t="s">
        <v>106</v>
      </c>
      <c r="K19" s="94" t="s">
        <v>100</v>
      </c>
    </row>
    <row r="20" spans="1:11" ht="17.25" customHeight="1">
      <c r="A20" s="288" t="s">
        <v>118</v>
      </c>
      <c r="B20" s="289"/>
      <c r="C20" s="289"/>
      <c r="D20" s="290"/>
      <c r="E20" s="92">
        <f>F20</f>
        <v>3442121</v>
      </c>
      <c r="F20" s="92">
        <f>G20+J20</f>
        <v>3442121</v>
      </c>
      <c r="G20" s="92">
        <f>SUM(G19)</f>
        <v>600000</v>
      </c>
      <c r="H20" s="8"/>
      <c r="I20" s="93"/>
      <c r="J20" s="92">
        <v>2842121</v>
      </c>
      <c r="K20" s="94"/>
    </row>
    <row r="21" spans="1:11" ht="23.25" customHeight="1">
      <c r="A21" s="288" t="s">
        <v>107</v>
      </c>
      <c r="B21" s="289"/>
      <c r="C21" s="289"/>
      <c r="D21" s="290"/>
      <c r="E21" s="107">
        <f>E17+E18+E20</f>
        <v>9288500.32</v>
      </c>
      <c r="F21" s="92">
        <f>F17+F18+F20</f>
        <v>9288500.32</v>
      </c>
      <c r="G21" s="92">
        <f>G17+G18+G20</f>
        <v>1500000</v>
      </c>
      <c r="H21" s="8"/>
      <c r="I21" s="93"/>
      <c r="J21" s="107">
        <f>J17+J20</f>
        <v>7788500.32</v>
      </c>
      <c r="K21" s="94"/>
    </row>
    <row r="22" spans="1:11" s="90" customFormat="1" ht="24" customHeight="1">
      <c r="A22" s="292" t="s">
        <v>108</v>
      </c>
      <c r="B22" s="293"/>
      <c r="C22" s="293"/>
      <c r="D22" s="294"/>
      <c r="E22" s="108">
        <f>E16+E21</f>
        <v>9853500.32</v>
      </c>
      <c r="F22" s="108">
        <f>F16+F21</f>
        <v>9853500.32</v>
      </c>
      <c r="G22" s="97">
        <f>G16+G21</f>
        <v>2065000</v>
      </c>
      <c r="H22" s="88"/>
      <c r="I22" s="98"/>
      <c r="J22" s="108">
        <f>J16+J21</f>
        <v>7788500.32</v>
      </c>
      <c r="K22" s="88"/>
    </row>
    <row r="23" spans="1:11" ht="24.75" customHeight="1">
      <c r="A23" s="81">
        <v>6</v>
      </c>
      <c r="B23" s="99">
        <v>750</v>
      </c>
      <c r="C23" s="99">
        <v>75023</v>
      </c>
      <c r="D23" s="99" t="s">
        <v>109</v>
      </c>
      <c r="E23" s="84">
        <f>F23</f>
        <v>7000</v>
      </c>
      <c r="F23" s="84">
        <f>G23</f>
        <v>7000</v>
      </c>
      <c r="G23" s="84">
        <v>7000</v>
      </c>
      <c r="H23" s="8"/>
      <c r="I23" s="93"/>
      <c r="J23" s="8"/>
      <c r="K23" s="86" t="s">
        <v>100</v>
      </c>
    </row>
    <row r="24" spans="1:11" s="90" customFormat="1" ht="21" customHeight="1">
      <c r="A24" s="292" t="s">
        <v>110</v>
      </c>
      <c r="B24" s="293"/>
      <c r="C24" s="293"/>
      <c r="D24" s="294"/>
      <c r="E24" s="87">
        <f>SUM(E23)</f>
        <v>7000</v>
      </c>
      <c r="F24" s="87">
        <f>SUM(F23)</f>
        <v>7000</v>
      </c>
      <c r="G24" s="87">
        <f>SUM(G23)</f>
        <v>7000</v>
      </c>
      <c r="H24" s="88"/>
      <c r="I24" s="98"/>
      <c r="J24" s="88"/>
      <c r="K24" s="88"/>
    </row>
    <row r="25" spans="1:11" ht="54.75" customHeight="1">
      <c r="A25" s="81">
        <v>7</v>
      </c>
      <c r="B25" s="8">
        <v>754</v>
      </c>
      <c r="C25" s="8">
        <v>75412</v>
      </c>
      <c r="D25" s="100" t="s">
        <v>111</v>
      </c>
      <c r="E25" s="84">
        <f>F25</f>
        <v>877400</v>
      </c>
      <c r="F25" s="84">
        <v>877400</v>
      </c>
      <c r="G25" s="84">
        <v>131610</v>
      </c>
      <c r="H25" s="8"/>
      <c r="I25" s="101" t="s">
        <v>112</v>
      </c>
      <c r="J25" s="8"/>
      <c r="K25" s="94" t="s">
        <v>100</v>
      </c>
    </row>
    <row r="26" spans="1:11" s="103" customFormat="1" ht="32.25" customHeight="1">
      <c r="A26" s="285" t="s">
        <v>113</v>
      </c>
      <c r="B26" s="286"/>
      <c r="C26" s="286"/>
      <c r="D26" s="286"/>
      <c r="E26" s="87">
        <f>E25</f>
        <v>877400</v>
      </c>
      <c r="F26" s="87">
        <f>F25</f>
        <v>877400</v>
      </c>
      <c r="G26" s="87">
        <f>SUM(G25)</f>
        <v>131610</v>
      </c>
      <c r="H26" s="88"/>
      <c r="I26" s="87">
        <v>745790</v>
      </c>
      <c r="J26" s="102"/>
      <c r="K26" s="102"/>
    </row>
    <row r="27" spans="1:11" s="106" customFormat="1" ht="22.5" customHeight="1">
      <c r="A27" s="275" t="s">
        <v>1</v>
      </c>
      <c r="B27" s="291"/>
      <c r="C27" s="291"/>
      <c r="D27" s="276"/>
      <c r="E27" s="108">
        <f>E13+E22+E24+E26</f>
        <v>10745900.32</v>
      </c>
      <c r="F27" s="108">
        <f>F13+F22+F24+F26</f>
        <v>10745900.32</v>
      </c>
      <c r="G27" s="104">
        <f>G13+G22+G24+G26</f>
        <v>2211610</v>
      </c>
      <c r="H27" s="99"/>
      <c r="I27" s="104">
        <f>I26</f>
        <v>745790</v>
      </c>
      <c r="J27" s="108">
        <f>J22</f>
        <v>7788500.32</v>
      </c>
      <c r="K27" s="105" t="s">
        <v>114</v>
      </c>
    </row>
    <row r="29" spans="8:10" ht="12.75">
      <c r="H29" s="235" t="s">
        <v>115</v>
      </c>
      <c r="I29" s="235"/>
      <c r="J29" s="235"/>
    </row>
    <row r="31" spans="8:10" ht="20.25" customHeight="1">
      <c r="H31" s="235" t="s">
        <v>116</v>
      </c>
      <c r="I31" s="235"/>
      <c r="J31" s="235"/>
    </row>
  </sheetData>
  <mergeCells count="26">
    <mergeCell ref="E1:K1"/>
    <mergeCell ref="F2:K2"/>
    <mergeCell ref="H29:J29"/>
    <mergeCell ref="H31:J31"/>
    <mergeCell ref="G7:J7"/>
    <mergeCell ref="G8:G10"/>
    <mergeCell ref="H8:H10"/>
    <mergeCell ref="I8:I10"/>
    <mergeCell ref="J8:J10"/>
    <mergeCell ref="A4:K4"/>
    <mergeCell ref="A13:D13"/>
    <mergeCell ref="A16:D16"/>
    <mergeCell ref="A20:D20"/>
    <mergeCell ref="A27:D27"/>
    <mergeCell ref="A21:D21"/>
    <mergeCell ref="A22:D22"/>
    <mergeCell ref="A24:D24"/>
    <mergeCell ref="A26:D26"/>
    <mergeCell ref="A6:A10"/>
    <mergeCell ref="B6:B10"/>
    <mergeCell ref="C6:C10"/>
    <mergeCell ref="D6:D10"/>
    <mergeCell ref="E6:E10"/>
    <mergeCell ref="F6:J6"/>
    <mergeCell ref="K6:K10"/>
    <mergeCell ref="F7:F10"/>
  </mergeCells>
  <printOptions/>
  <pageMargins left="0.42" right="0.17" top="0.57" bottom="0.41" header="0.27" footer="0.3"/>
  <pageSetup horizontalDpi="600" verticalDpi="600" orientation="landscape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F2" sqref="F2"/>
    </sheetView>
  </sheetViews>
  <sheetFormatPr defaultColWidth="10.28125" defaultRowHeight="12.75"/>
  <cols>
    <col min="1" max="1" width="3.421875" style="109" customWidth="1"/>
    <col min="2" max="2" width="13.28125" style="109" customWidth="1"/>
    <col min="3" max="3" width="9.00390625" style="109" customWidth="1"/>
    <col min="4" max="4" width="14.8515625" style="109" customWidth="1"/>
    <col min="5" max="5" width="12.00390625" style="109" customWidth="1"/>
    <col min="6" max="6" width="11.57421875" style="109" customWidth="1"/>
    <col min="7" max="7" width="11.7109375" style="109" customWidth="1"/>
    <col min="8" max="8" width="12.28125" style="109" customWidth="1"/>
    <col min="9" max="9" width="11.7109375" style="109" customWidth="1"/>
    <col min="10" max="10" width="7.7109375" style="109" customWidth="1"/>
    <col min="11" max="11" width="5.421875" style="109" customWidth="1"/>
    <col min="12" max="12" width="11.28125" style="109" customWidth="1"/>
    <col min="13" max="13" width="12.421875" style="109" customWidth="1"/>
    <col min="14" max="14" width="12.28125" style="109" customWidth="1"/>
    <col min="15" max="15" width="6.421875" style="109" customWidth="1"/>
    <col min="16" max="16" width="5.57421875" style="109" customWidth="1"/>
    <col min="17" max="17" width="8.7109375" style="109" customWidth="1"/>
    <col min="18" max="16384" width="10.28125" style="109" customWidth="1"/>
  </cols>
  <sheetData>
    <row r="1" spans="11:17" ht="18.75" customHeight="1">
      <c r="K1" s="267" t="s">
        <v>192</v>
      </c>
      <c r="L1" s="267"/>
      <c r="M1" s="267"/>
      <c r="N1" s="267"/>
      <c r="O1" s="267"/>
      <c r="P1" s="267"/>
      <c r="Q1" s="192"/>
    </row>
    <row r="2" spans="10:17" ht="12.75" customHeight="1">
      <c r="J2" s="221" t="s">
        <v>177</v>
      </c>
      <c r="K2" s="221"/>
      <c r="L2" s="221"/>
      <c r="M2" s="221"/>
      <c r="N2" s="221"/>
      <c r="O2" s="221"/>
      <c r="P2" s="221"/>
      <c r="Q2" s="193"/>
    </row>
    <row r="3" spans="1:17" ht="12.75">
      <c r="A3" s="302" t="s">
        <v>119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</row>
    <row r="4" ht="7.5" customHeight="1"/>
    <row r="5" spans="1:17" s="111" customFormat="1" ht="11.25">
      <c r="A5" s="298" t="s">
        <v>22</v>
      </c>
      <c r="B5" s="298" t="s">
        <v>120</v>
      </c>
      <c r="C5" s="299" t="s">
        <v>121</v>
      </c>
      <c r="D5" s="299" t="s">
        <v>122</v>
      </c>
      <c r="E5" s="299" t="s">
        <v>123</v>
      </c>
      <c r="F5" s="298" t="s">
        <v>10</v>
      </c>
      <c r="G5" s="298"/>
      <c r="H5" s="298" t="s">
        <v>89</v>
      </c>
      <c r="I5" s="298"/>
      <c r="J5" s="298"/>
      <c r="K5" s="298"/>
      <c r="L5" s="298"/>
      <c r="M5" s="298"/>
      <c r="N5" s="298"/>
      <c r="O5" s="298"/>
      <c r="P5" s="298"/>
      <c r="Q5" s="298"/>
    </row>
    <row r="6" spans="1:17" s="111" customFormat="1" ht="11.25">
      <c r="A6" s="298"/>
      <c r="B6" s="298"/>
      <c r="C6" s="299"/>
      <c r="D6" s="299"/>
      <c r="E6" s="299"/>
      <c r="F6" s="299" t="s">
        <v>124</v>
      </c>
      <c r="G6" s="299" t="s">
        <v>125</v>
      </c>
      <c r="H6" s="298" t="s">
        <v>126</v>
      </c>
      <c r="I6" s="298"/>
      <c r="J6" s="298"/>
      <c r="K6" s="298"/>
      <c r="L6" s="298"/>
      <c r="M6" s="298"/>
      <c r="N6" s="298"/>
      <c r="O6" s="298"/>
      <c r="P6" s="298"/>
      <c r="Q6" s="298"/>
    </row>
    <row r="7" spans="1:17" s="111" customFormat="1" ht="11.25">
      <c r="A7" s="298"/>
      <c r="B7" s="298"/>
      <c r="C7" s="299"/>
      <c r="D7" s="299"/>
      <c r="E7" s="299"/>
      <c r="F7" s="299"/>
      <c r="G7" s="299"/>
      <c r="H7" s="299" t="s">
        <v>127</v>
      </c>
      <c r="I7" s="298" t="s">
        <v>128</v>
      </c>
      <c r="J7" s="298"/>
      <c r="K7" s="298"/>
      <c r="L7" s="298"/>
      <c r="M7" s="298"/>
      <c r="N7" s="298"/>
      <c r="O7" s="298"/>
      <c r="P7" s="298"/>
      <c r="Q7" s="298"/>
    </row>
    <row r="8" spans="1:17" s="111" customFormat="1" ht="14.25" customHeight="1">
      <c r="A8" s="298"/>
      <c r="B8" s="298"/>
      <c r="C8" s="299"/>
      <c r="D8" s="299"/>
      <c r="E8" s="299"/>
      <c r="F8" s="299"/>
      <c r="G8" s="299"/>
      <c r="H8" s="299"/>
      <c r="I8" s="298" t="s">
        <v>129</v>
      </c>
      <c r="J8" s="298"/>
      <c r="K8" s="298"/>
      <c r="L8" s="298"/>
      <c r="M8" s="298" t="s">
        <v>130</v>
      </c>
      <c r="N8" s="298"/>
      <c r="O8" s="298"/>
      <c r="P8" s="298"/>
      <c r="Q8" s="298"/>
    </row>
    <row r="9" spans="1:17" s="111" customFormat="1" ht="12.75" customHeight="1">
      <c r="A9" s="298"/>
      <c r="B9" s="298"/>
      <c r="C9" s="299"/>
      <c r="D9" s="299"/>
      <c r="E9" s="299"/>
      <c r="F9" s="299"/>
      <c r="G9" s="299"/>
      <c r="H9" s="299"/>
      <c r="I9" s="299" t="s">
        <v>131</v>
      </c>
      <c r="J9" s="298" t="s">
        <v>132</v>
      </c>
      <c r="K9" s="298"/>
      <c r="L9" s="298"/>
      <c r="M9" s="299" t="s">
        <v>133</v>
      </c>
      <c r="N9" s="299" t="s">
        <v>132</v>
      </c>
      <c r="O9" s="299"/>
      <c r="P9" s="299"/>
      <c r="Q9" s="299"/>
    </row>
    <row r="10" spans="1:17" s="111" customFormat="1" ht="44.25" customHeight="1">
      <c r="A10" s="298"/>
      <c r="B10" s="298"/>
      <c r="C10" s="299"/>
      <c r="D10" s="299"/>
      <c r="E10" s="299"/>
      <c r="F10" s="299"/>
      <c r="G10" s="299"/>
      <c r="H10" s="299"/>
      <c r="I10" s="299"/>
      <c r="J10" s="110" t="s">
        <v>134</v>
      </c>
      <c r="K10" s="110" t="s">
        <v>135</v>
      </c>
      <c r="L10" s="110" t="s">
        <v>136</v>
      </c>
      <c r="M10" s="299"/>
      <c r="N10" s="110" t="s">
        <v>137</v>
      </c>
      <c r="O10" s="110" t="s">
        <v>138</v>
      </c>
      <c r="P10" s="110" t="s">
        <v>135</v>
      </c>
      <c r="Q10" s="110" t="s">
        <v>139</v>
      </c>
    </row>
    <row r="11" spans="1:17" s="113" customFormat="1" ht="14.25" customHeight="1">
      <c r="A11" s="112">
        <v>1</v>
      </c>
      <c r="B11" s="112">
        <v>2</v>
      </c>
      <c r="C11" s="112">
        <v>3</v>
      </c>
      <c r="D11" s="112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9</v>
      </c>
      <c r="J11" s="112">
        <v>10</v>
      </c>
      <c r="K11" s="112">
        <v>11</v>
      </c>
      <c r="L11" s="112">
        <v>12</v>
      </c>
      <c r="M11" s="112">
        <v>13</v>
      </c>
      <c r="N11" s="112">
        <v>14</v>
      </c>
      <c r="O11" s="112">
        <v>15</v>
      </c>
      <c r="P11" s="112">
        <v>16</v>
      </c>
      <c r="Q11" s="112">
        <v>17</v>
      </c>
    </row>
    <row r="12" spans="1:17" s="116" customFormat="1" ht="33.75" customHeight="1">
      <c r="A12" s="114">
        <v>1</v>
      </c>
      <c r="B12" s="179" t="s">
        <v>140</v>
      </c>
      <c r="C12" s="300" t="s">
        <v>114</v>
      </c>
      <c r="D12" s="301"/>
      <c r="E12" s="133">
        <f>E17</f>
        <v>5819269.8</v>
      </c>
      <c r="F12" s="133">
        <f>F17</f>
        <v>1614847.38</v>
      </c>
      <c r="G12" s="133">
        <f>G17</f>
        <v>4204422.42</v>
      </c>
      <c r="H12" s="133">
        <f>H17</f>
        <v>5819269.8</v>
      </c>
      <c r="I12" s="133">
        <f>I17</f>
        <v>1614847.38</v>
      </c>
      <c r="J12" s="133"/>
      <c r="K12" s="133"/>
      <c r="L12" s="133">
        <f>L17</f>
        <v>1614847.38</v>
      </c>
      <c r="M12" s="133">
        <f>M17</f>
        <v>4204422.42</v>
      </c>
      <c r="N12" s="133">
        <f>N17</f>
        <v>4204422.42</v>
      </c>
      <c r="O12" s="133"/>
      <c r="P12" s="133"/>
      <c r="Q12" s="178"/>
    </row>
    <row r="13" spans="1:17" ht="16.5" customHeight="1">
      <c r="A13" s="303" t="s">
        <v>141</v>
      </c>
      <c r="B13" s="174" t="s">
        <v>142</v>
      </c>
      <c r="C13" s="304" t="s">
        <v>164</v>
      </c>
      <c r="D13" s="305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7"/>
    </row>
    <row r="14" spans="1:17" ht="15.75" customHeight="1">
      <c r="A14" s="303"/>
      <c r="B14" s="174" t="s">
        <v>143</v>
      </c>
      <c r="C14" s="308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7"/>
    </row>
    <row r="15" spans="1:17" ht="16.5" customHeight="1">
      <c r="A15" s="303"/>
      <c r="B15" s="174" t="s">
        <v>144</v>
      </c>
      <c r="C15" s="308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7"/>
    </row>
    <row r="16" spans="1:17" ht="29.25" customHeight="1">
      <c r="A16" s="303"/>
      <c r="B16" s="180" t="s">
        <v>145</v>
      </c>
      <c r="C16" s="308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7"/>
    </row>
    <row r="17" spans="1:17" ht="15.75" customHeight="1">
      <c r="A17" s="303"/>
      <c r="B17" s="174" t="s">
        <v>146</v>
      </c>
      <c r="C17" s="174"/>
      <c r="D17" s="174"/>
      <c r="E17" s="125">
        <f aca="true" t="shared" si="0" ref="E17:N17">E18</f>
        <v>5819269.8</v>
      </c>
      <c r="F17" s="125">
        <f t="shared" si="0"/>
        <v>1614847.38</v>
      </c>
      <c r="G17" s="125">
        <f t="shared" si="0"/>
        <v>4204422.42</v>
      </c>
      <c r="H17" s="125">
        <f t="shared" si="0"/>
        <v>5819269.8</v>
      </c>
      <c r="I17" s="125">
        <f t="shared" si="0"/>
        <v>1614847.38</v>
      </c>
      <c r="J17" s="125">
        <f t="shared" si="0"/>
        <v>0</v>
      </c>
      <c r="K17" s="125">
        <f t="shared" si="0"/>
        <v>0</v>
      </c>
      <c r="L17" s="125">
        <f t="shared" si="0"/>
        <v>1614847.38</v>
      </c>
      <c r="M17" s="125">
        <f t="shared" si="0"/>
        <v>4204422.42</v>
      </c>
      <c r="N17" s="125">
        <f t="shared" si="0"/>
        <v>4204422.42</v>
      </c>
      <c r="O17" s="125"/>
      <c r="P17" s="125"/>
      <c r="Q17" s="174"/>
    </row>
    <row r="18" spans="1:17" ht="23.25" customHeight="1">
      <c r="A18" s="303"/>
      <c r="B18" s="174" t="s">
        <v>147</v>
      </c>
      <c r="C18" s="124"/>
      <c r="D18" s="175" t="s">
        <v>165</v>
      </c>
      <c r="E18" s="125">
        <f>F18+G18</f>
        <v>5819269.8</v>
      </c>
      <c r="F18" s="125">
        <f>I18</f>
        <v>1614847.38</v>
      </c>
      <c r="G18" s="125">
        <f>M18</f>
        <v>4204422.42</v>
      </c>
      <c r="H18" s="126">
        <f>I18+M18</f>
        <v>5819269.8</v>
      </c>
      <c r="I18" s="126">
        <f>L18</f>
        <v>1614847.38</v>
      </c>
      <c r="J18" s="124"/>
      <c r="K18" s="124"/>
      <c r="L18" s="126">
        <v>1614847.38</v>
      </c>
      <c r="M18" s="126">
        <f>N18</f>
        <v>4204422.42</v>
      </c>
      <c r="N18" s="129">
        <v>4204422.42</v>
      </c>
      <c r="O18" s="124"/>
      <c r="P18" s="124"/>
      <c r="Q18" s="124"/>
    </row>
    <row r="19" spans="1:17" ht="15" customHeight="1">
      <c r="A19" s="134"/>
      <c r="B19" s="170"/>
      <c r="C19" s="171"/>
      <c r="D19" s="172"/>
      <c r="E19" s="170"/>
      <c r="F19" s="170"/>
      <c r="G19" s="170"/>
      <c r="H19" s="173"/>
      <c r="I19" s="173"/>
      <c r="J19" s="173"/>
      <c r="K19" s="173"/>
      <c r="L19" s="173"/>
      <c r="M19" s="173"/>
      <c r="N19" s="173"/>
      <c r="O19" s="173"/>
      <c r="P19" s="173"/>
      <c r="Q19" s="173"/>
    </row>
    <row r="20" spans="1:17" s="116" customFormat="1" ht="22.5" customHeight="1">
      <c r="A20" s="118">
        <v>2</v>
      </c>
      <c r="B20" s="115" t="s">
        <v>148</v>
      </c>
      <c r="C20" s="310" t="s">
        <v>114</v>
      </c>
      <c r="D20" s="311"/>
      <c r="E20" s="119">
        <f>E26</f>
        <v>61016</v>
      </c>
      <c r="F20" s="119">
        <f aca="true" t="shared" si="1" ref="F20:N20">F26</f>
        <v>9152.4</v>
      </c>
      <c r="G20" s="119">
        <f t="shared" si="1"/>
        <v>51863.6</v>
      </c>
      <c r="H20" s="119">
        <f t="shared" si="1"/>
        <v>61016</v>
      </c>
      <c r="I20" s="119">
        <f t="shared" si="1"/>
        <v>9152.4</v>
      </c>
      <c r="J20" s="119">
        <f t="shared" si="1"/>
        <v>0</v>
      </c>
      <c r="K20" s="119">
        <f t="shared" si="1"/>
        <v>0</v>
      </c>
      <c r="L20" s="119">
        <f t="shared" si="1"/>
        <v>9152.4</v>
      </c>
      <c r="M20" s="119">
        <f t="shared" si="1"/>
        <v>51863.6</v>
      </c>
      <c r="N20" s="119">
        <f t="shared" si="1"/>
        <v>51863.6</v>
      </c>
      <c r="O20" s="119"/>
      <c r="P20" s="119"/>
      <c r="Q20" s="119"/>
    </row>
    <row r="21" spans="1:17" ht="14.25" customHeight="1">
      <c r="A21" s="303" t="s">
        <v>149</v>
      </c>
      <c r="B21" s="117" t="s">
        <v>142</v>
      </c>
      <c r="C21" s="312" t="s">
        <v>150</v>
      </c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4"/>
    </row>
    <row r="22" spans="1:17" ht="13.5" customHeight="1">
      <c r="A22" s="303"/>
      <c r="B22" s="117" t="s">
        <v>143</v>
      </c>
      <c r="C22" s="315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7"/>
    </row>
    <row r="23" spans="1:17" ht="15.75" customHeight="1">
      <c r="A23" s="303"/>
      <c r="B23" s="117" t="s">
        <v>144</v>
      </c>
      <c r="C23" s="315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7"/>
    </row>
    <row r="24" spans="1:17" ht="15" customHeight="1">
      <c r="A24" s="303"/>
      <c r="B24" s="117" t="s">
        <v>145</v>
      </c>
      <c r="C24" s="315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7"/>
    </row>
    <row r="25" spans="1:17" s="123" customFormat="1" ht="18" customHeight="1">
      <c r="A25" s="303"/>
      <c r="B25" s="120" t="s">
        <v>146</v>
      </c>
      <c r="C25" s="121"/>
      <c r="D25" s="121"/>
      <c r="E25" s="122">
        <f>E26</f>
        <v>61016</v>
      </c>
      <c r="F25" s="122">
        <f aca="true" t="shared" si="2" ref="F25:Q25">F26</f>
        <v>9152.4</v>
      </c>
      <c r="G25" s="122">
        <f t="shared" si="2"/>
        <v>51863.6</v>
      </c>
      <c r="H25" s="122">
        <f t="shared" si="2"/>
        <v>61016</v>
      </c>
      <c r="I25" s="122">
        <f t="shared" si="2"/>
        <v>9152.4</v>
      </c>
      <c r="J25" s="122">
        <f t="shared" si="2"/>
        <v>0</v>
      </c>
      <c r="K25" s="122">
        <f t="shared" si="2"/>
        <v>0</v>
      </c>
      <c r="L25" s="122">
        <f t="shared" si="2"/>
        <v>9152.4</v>
      </c>
      <c r="M25" s="122">
        <f t="shared" si="2"/>
        <v>51863.6</v>
      </c>
      <c r="N25" s="122">
        <f t="shared" si="2"/>
        <v>51863.6</v>
      </c>
      <c r="O25" s="122">
        <f t="shared" si="2"/>
        <v>0</v>
      </c>
      <c r="P25" s="122">
        <f t="shared" si="2"/>
        <v>0</v>
      </c>
      <c r="Q25" s="122">
        <f t="shared" si="2"/>
        <v>0</v>
      </c>
    </row>
    <row r="26" spans="1:17" s="127" customFormat="1" ht="17.25" customHeight="1">
      <c r="A26" s="303"/>
      <c r="B26" s="117" t="s">
        <v>147</v>
      </c>
      <c r="C26" s="124"/>
      <c r="D26" s="124"/>
      <c r="E26" s="125">
        <f>F26+G26</f>
        <v>61016</v>
      </c>
      <c r="F26" s="125">
        <f>I26</f>
        <v>9152.4</v>
      </c>
      <c r="G26" s="125">
        <f>M26</f>
        <v>51863.6</v>
      </c>
      <c r="H26" s="126">
        <f>I26+M26</f>
        <v>61016</v>
      </c>
      <c r="I26" s="126">
        <f>J26+K26+L26</f>
        <v>9152.4</v>
      </c>
      <c r="J26" s="124"/>
      <c r="K26" s="124"/>
      <c r="L26" s="125">
        <f>L28+L30+L32+L34+L36</f>
        <v>9152.4</v>
      </c>
      <c r="M26" s="126">
        <f>N26+O26+P26+Q26</f>
        <v>51863.6</v>
      </c>
      <c r="N26" s="126">
        <f>N27+N29+N31+N33+N34+N35</f>
        <v>51863.6</v>
      </c>
      <c r="O26" s="124"/>
      <c r="P26" s="124"/>
      <c r="Q26" s="124"/>
    </row>
    <row r="27" spans="1:17" ht="15.75" customHeight="1">
      <c r="A27" s="303"/>
      <c r="B27" s="117"/>
      <c r="C27" s="128"/>
      <c r="D27" s="128" t="s">
        <v>151</v>
      </c>
      <c r="E27" s="125">
        <f aca="true" t="shared" si="3" ref="E27:E36">F27+G27</f>
        <v>436.9</v>
      </c>
      <c r="F27" s="125">
        <f aca="true" t="shared" si="4" ref="F27:F36">I27</f>
        <v>0</v>
      </c>
      <c r="G27" s="125">
        <f aca="true" t="shared" si="5" ref="G27:G35">M27</f>
        <v>436.9</v>
      </c>
      <c r="H27" s="126">
        <f aca="true" t="shared" si="6" ref="H27:H36">I27+M27</f>
        <v>436.9</v>
      </c>
      <c r="I27" s="126">
        <f aca="true" t="shared" si="7" ref="I27:I35">J27+K27+L27</f>
        <v>0</v>
      </c>
      <c r="J27" s="124"/>
      <c r="K27" s="124"/>
      <c r="L27" s="128"/>
      <c r="M27" s="129">
        <f aca="true" t="shared" si="8" ref="M27:M35">N27+O27+P27+Q27</f>
        <v>436.9</v>
      </c>
      <c r="N27" s="130">
        <v>436.9</v>
      </c>
      <c r="O27" s="124"/>
      <c r="P27" s="124"/>
      <c r="Q27" s="124"/>
    </row>
    <row r="28" spans="1:17" ht="15.75" customHeight="1">
      <c r="A28" s="303"/>
      <c r="B28" s="117"/>
      <c r="C28" s="128"/>
      <c r="D28" s="128" t="s">
        <v>152</v>
      </c>
      <c r="E28" s="125">
        <f>F28+G28</f>
        <v>77.1</v>
      </c>
      <c r="F28" s="125">
        <f>H28</f>
        <v>77.1</v>
      </c>
      <c r="G28" s="125"/>
      <c r="H28" s="126">
        <f>I28+M28</f>
        <v>77.1</v>
      </c>
      <c r="I28" s="126">
        <f>L28</f>
        <v>77.1</v>
      </c>
      <c r="J28" s="124"/>
      <c r="K28" s="124"/>
      <c r="L28" s="131">
        <v>77.1</v>
      </c>
      <c r="M28" s="129"/>
      <c r="N28" s="130"/>
      <c r="O28" s="124"/>
      <c r="P28" s="124"/>
      <c r="Q28" s="124"/>
    </row>
    <row r="29" spans="1:17" ht="15" customHeight="1">
      <c r="A29" s="303"/>
      <c r="B29" s="117"/>
      <c r="C29" s="128"/>
      <c r="D29" s="128" t="s">
        <v>153</v>
      </c>
      <c r="E29" s="125">
        <f t="shared" si="3"/>
        <v>71.4</v>
      </c>
      <c r="F29" s="125">
        <f t="shared" si="4"/>
        <v>0</v>
      </c>
      <c r="G29" s="125">
        <f t="shared" si="5"/>
        <v>71.4</v>
      </c>
      <c r="H29" s="126">
        <f t="shared" si="6"/>
        <v>71.4</v>
      </c>
      <c r="I29" s="126">
        <f t="shared" si="7"/>
        <v>0</v>
      </c>
      <c r="J29" s="124"/>
      <c r="K29" s="124"/>
      <c r="L29" s="128"/>
      <c r="M29" s="129">
        <f t="shared" si="8"/>
        <v>71.4</v>
      </c>
      <c r="N29" s="130">
        <v>71.4</v>
      </c>
      <c r="O29" s="124"/>
      <c r="P29" s="124"/>
      <c r="Q29" s="124"/>
    </row>
    <row r="30" spans="1:17" ht="15" customHeight="1">
      <c r="A30" s="303"/>
      <c r="B30" s="117"/>
      <c r="C30" s="128"/>
      <c r="D30" s="128" t="s">
        <v>154</v>
      </c>
      <c r="E30" s="125">
        <f t="shared" si="3"/>
        <v>12.6</v>
      </c>
      <c r="F30" s="125">
        <f>H30</f>
        <v>12.6</v>
      </c>
      <c r="G30" s="125"/>
      <c r="H30" s="126">
        <f t="shared" si="6"/>
        <v>12.6</v>
      </c>
      <c r="I30" s="126">
        <f>L30</f>
        <v>12.6</v>
      </c>
      <c r="J30" s="124"/>
      <c r="K30" s="124"/>
      <c r="L30" s="131">
        <v>12.6</v>
      </c>
      <c r="M30" s="129"/>
      <c r="N30" s="130"/>
      <c r="O30" s="124"/>
      <c r="P30" s="124"/>
      <c r="Q30" s="124"/>
    </row>
    <row r="31" spans="1:17" ht="15.75" customHeight="1">
      <c r="A31" s="303"/>
      <c r="B31" s="117"/>
      <c r="C31" s="128"/>
      <c r="D31" s="128" t="s">
        <v>155</v>
      </c>
      <c r="E31" s="125">
        <f t="shared" si="3"/>
        <v>31468.7</v>
      </c>
      <c r="F31" s="125">
        <f t="shared" si="4"/>
        <v>0</v>
      </c>
      <c r="G31" s="125">
        <f t="shared" si="5"/>
        <v>31468.7</v>
      </c>
      <c r="H31" s="126">
        <f t="shared" si="6"/>
        <v>31468.7</v>
      </c>
      <c r="I31" s="126">
        <f t="shared" si="7"/>
        <v>0</v>
      </c>
      <c r="J31" s="124"/>
      <c r="K31" s="124"/>
      <c r="L31" s="128"/>
      <c r="M31" s="129">
        <f t="shared" si="8"/>
        <v>31468.7</v>
      </c>
      <c r="N31" s="130">
        <v>31468.7</v>
      </c>
      <c r="O31" s="124"/>
      <c r="P31" s="124"/>
      <c r="Q31" s="124"/>
    </row>
    <row r="32" spans="1:17" ht="15.75" customHeight="1">
      <c r="A32" s="303"/>
      <c r="B32" s="117"/>
      <c r="C32" s="128"/>
      <c r="D32" s="128" t="s">
        <v>156</v>
      </c>
      <c r="E32" s="125">
        <f>H32</f>
        <v>5553.3</v>
      </c>
      <c r="F32" s="125">
        <f>H32</f>
        <v>5553.3</v>
      </c>
      <c r="G32" s="125"/>
      <c r="H32" s="126">
        <f t="shared" si="6"/>
        <v>5553.3</v>
      </c>
      <c r="I32" s="126">
        <f>L32</f>
        <v>5553.3</v>
      </c>
      <c r="J32" s="124"/>
      <c r="K32" s="124"/>
      <c r="L32" s="130">
        <v>5553.3</v>
      </c>
      <c r="M32" s="129"/>
      <c r="N32" s="130"/>
      <c r="O32" s="124"/>
      <c r="P32" s="124"/>
      <c r="Q32" s="124"/>
    </row>
    <row r="33" spans="1:17" ht="14.25" customHeight="1">
      <c r="A33" s="303"/>
      <c r="B33" s="117"/>
      <c r="C33" s="128"/>
      <c r="D33" s="128" t="s">
        <v>157</v>
      </c>
      <c r="E33" s="125">
        <f t="shared" si="3"/>
        <v>11386.6</v>
      </c>
      <c r="F33" s="125">
        <f t="shared" si="4"/>
        <v>0</v>
      </c>
      <c r="G33" s="125">
        <f t="shared" si="5"/>
        <v>11386.6</v>
      </c>
      <c r="H33" s="126">
        <f t="shared" si="6"/>
        <v>11386.6</v>
      </c>
      <c r="I33" s="126">
        <f t="shared" si="7"/>
        <v>0</v>
      </c>
      <c r="J33" s="124"/>
      <c r="K33" s="124"/>
      <c r="L33" s="128"/>
      <c r="M33" s="130">
        <f t="shared" si="8"/>
        <v>11386.6</v>
      </c>
      <c r="N33" s="130">
        <v>11386.6</v>
      </c>
      <c r="O33" s="124"/>
      <c r="P33" s="124"/>
      <c r="Q33" s="124"/>
    </row>
    <row r="34" spans="1:17" ht="14.25" customHeight="1">
      <c r="A34" s="303"/>
      <c r="B34" s="117"/>
      <c r="C34" s="128"/>
      <c r="D34" s="128" t="s">
        <v>158</v>
      </c>
      <c r="E34" s="125">
        <f t="shared" si="3"/>
        <v>2009.4</v>
      </c>
      <c r="F34" s="125">
        <f t="shared" si="4"/>
        <v>2009.4</v>
      </c>
      <c r="G34" s="125">
        <f t="shared" si="5"/>
        <v>0</v>
      </c>
      <c r="H34" s="126">
        <f t="shared" si="6"/>
        <v>2009.4</v>
      </c>
      <c r="I34" s="126">
        <f t="shared" si="7"/>
        <v>2009.4</v>
      </c>
      <c r="J34" s="124"/>
      <c r="K34" s="124"/>
      <c r="L34" s="130">
        <v>2009.4</v>
      </c>
      <c r="M34" s="129">
        <f t="shared" si="8"/>
        <v>0</v>
      </c>
      <c r="N34" s="130"/>
      <c r="O34" s="124"/>
      <c r="P34" s="124"/>
      <c r="Q34" s="124"/>
    </row>
    <row r="35" spans="1:17" ht="16.5" customHeight="1">
      <c r="A35" s="303"/>
      <c r="B35" s="117"/>
      <c r="C35" s="128"/>
      <c r="D35" s="128" t="s">
        <v>159</v>
      </c>
      <c r="E35" s="125">
        <f t="shared" si="3"/>
        <v>8500</v>
      </c>
      <c r="F35" s="125">
        <f t="shared" si="4"/>
        <v>0</v>
      </c>
      <c r="G35" s="125">
        <f t="shared" si="5"/>
        <v>8500</v>
      </c>
      <c r="H35" s="126">
        <f t="shared" si="6"/>
        <v>8500</v>
      </c>
      <c r="I35" s="126">
        <f t="shared" si="7"/>
        <v>0</v>
      </c>
      <c r="J35" s="124"/>
      <c r="K35" s="124"/>
      <c r="L35" s="128"/>
      <c r="M35" s="129">
        <f t="shared" si="8"/>
        <v>8500</v>
      </c>
      <c r="N35" s="130">
        <v>8500</v>
      </c>
      <c r="O35" s="124"/>
      <c r="P35" s="124"/>
      <c r="Q35" s="124"/>
    </row>
    <row r="36" spans="1:17" ht="16.5" customHeight="1">
      <c r="A36" s="303"/>
      <c r="B36" s="117"/>
      <c r="C36" s="128"/>
      <c r="D36" s="128" t="s">
        <v>160</v>
      </c>
      <c r="E36" s="125">
        <f t="shared" si="3"/>
        <v>1500</v>
      </c>
      <c r="F36" s="125">
        <f t="shared" si="4"/>
        <v>1500</v>
      </c>
      <c r="G36" s="132"/>
      <c r="H36" s="126">
        <f t="shared" si="6"/>
        <v>1500</v>
      </c>
      <c r="I36" s="126">
        <f>L36</f>
        <v>1500</v>
      </c>
      <c r="J36" s="124"/>
      <c r="K36" s="124"/>
      <c r="L36" s="131">
        <v>1500</v>
      </c>
      <c r="M36" s="129"/>
      <c r="N36" s="130"/>
      <c r="O36" s="124"/>
      <c r="P36" s="124"/>
      <c r="Q36" s="124"/>
    </row>
    <row r="37" spans="1:17" s="177" customFormat="1" ht="23.25" customHeight="1">
      <c r="A37" s="318" t="s">
        <v>161</v>
      </c>
      <c r="B37" s="318"/>
      <c r="C37" s="319" t="s">
        <v>114</v>
      </c>
      <c r="D37" s="320"/>
      <c r="E37" s="176">
        <f>E12+E20</f>
        <v>5880285.8</v>
      </c>
      <c r="F37" s="176">
        <f>F12+F20</f>
        <v>1623999.7799999998</v>
      </c>
      <c r="G37" s="176">
        <f aca="true" t="shared" si="9" ref="F37:N37">G12+G20</f>
        <v>4256286.02</v>
      </c>
      <c r="H37" s="176">
        <f t="shared" si="9"/>
        <v>5880285.8</v>
      </c>
      <c r="I37" s="176">
        <f>I12+I20</f>
        <v>1623999.7799999998</v>
      </c>
      <c r="J37" s="176">
        <f>J12+J20</f>
        <v>0</v>
      </c>
      <c r="K37" s="176">
        <f t="shared" si="9"/>
        <v>0</v>
      </c>
      <c r="L37" s="176">
        <f t="shared" si="9"/>
        <v>1623999.7799999998</v>
      </c>
      <c r="M37" s="176">
        <f t="shared" si="9"/>
        <v>4256286.02</v>
      </c>
      <c r="N37" s="176">
        <f t="shared" si="9"/>
        <v>4256286.02</v>
      </c>
      <c r="O37" s="176">
        <f>O20</f>
        <v>0</v>
      </c>
      <c r="P37" s="176">
        <f>P20</f>
        <v>0</v>
      </c>
      <c r="Q37" s="176">
        <f>Q20</f>
        <v>0</v>
      </c>
    </row>
    <row r="39" spans="1:15" ht="11.25">
      <c r="A39" s="123"/>
      <c r="B39" s="123"/>
      <c r="C39" s="123"/>
      <c r="D39" s="123"/>
      <c r="E39" s="123"/>
      <c r="M39" s="309" t="s">
        <v>162</v>
      </c>
      <c r="N39" s="309"/>
      <c r="O39" s="309"/>
    </row>
    <row r="41" spans="13:15" ht="11.25">
      <c r="M41" s="309" t="s">
        <v>116</v>
      </c>
      <c r="N41" s="309"/>
      <c r="O41" s="309"/>
    </row>
  </sheetData>
  <mergeCells count="31">
    <mergeCell ref="K1:P1"/>
    <mergeCell ref="M39:O39"/>
    <mergeCell ref="M41:O41"/>
    <mergeCell ref="C20:D20"/>
    <mergeCell ref="A21:A36"/>
    <mergeCell ref="C21:Q24"/>
    <mergeCell ref="A37:B37"/>
    <mergeCell ref="C37:D37"/>
    <mergeCell ref="A13:A18"/>
    <mergeCell ref="C13:Q16"/>
    <mergeCell ref="F6:F10"/>
    <mergeCell ref="G6:G10"/>
    <mergeCell ref="H6:Q6"/>
    <mergeCell ref="H7:H10"/>
    <mergeCell ref="I7:Q7"/>
    <mergeCell ref="I8:L8"/>
    <mergeCell ref="M8:Q8"/>
    <mergeCell ref="J9:L9"/>
    <mergeCell ref="C12:D12"/>
    <mergeCell ref="J2:P2"/>
    <mergeCell ref="A3:Q3"/>
    <mergeCell ref="A5:A10"/>
    <mergeCell ref="B5:B10"/>
    <mergeCell ref="C5:C10"/>
    <mergeCell ref="D5:D10"/>
    <mergeCell ref="E5:E10"/>
    <mergeCell ref="F5:G5"/>
    <mergeCell ref="H5:Q5"/>
    <mergeCell ref="I9:I10"/>
    <mergeCell ref="M9:M10"/>
    <mergeCell ref="N9:Q9"/>
  </mergeCells>
  <printOptions/>
  <pageMargins left="0.39" right="0.17" top="0.26" bottom="0.25" header="0.19" footer="0.1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2010-02-19T07:31:01Z</cp:lastPrinted>
  <dcterms:created xsi:type="dcterms:W3CDTF">2009-10-15T10:17:39Z</dcterms:created>
  <dcterms:modified xsi:type="dcterms:W3CDTF">2010-02-19T07:31:15Z</dcterms:modified>
  <cp:category/>
  <cp:version/>
  <cp:contentType/>
  <cp:contentStatus/>
</cp:coreProperties>
</file>