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</sheets>
  <definedNames>
    <definedName name="_xlnm.Print_Area" localSheetId="1">'zal nr 2'!$A$1:$W$79</definedName>
  </definedNames>
  <calcPr fullCalcOnLoad="1"/>
</workbook>
</file>

<file path=xl/sharedStrings.xml><?xml version="1.0" encoding="utf-8"?>
<sst xmlns="http://schemas.openxmlformats.org/spreadsheetml/2006/main" count="394" uniqueCount="117">
  <si>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</si>
  <si>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</si>
  <si>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</si>
  <si>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</si>
  <si>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</si>
  <si>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</si>
  <si>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</si>
  <si>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</si>
  <si>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</si>
  <si>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</si>
  <si>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</si>
  <si>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</si>
  <si>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</si>
  <si>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</si>
  <si>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</si>
  <si>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</si>
  <si>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</si>
  <si>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</si>
  <si>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</si>
  <si>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</si>
  <si>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</si>
  <si>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</si>
  <si>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</si>
  <si>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</si>
  <si>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</si>
  <si>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</si>
  <si>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</si>
  <si>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</si>
  <si>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</si>
  <si>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</si>
  <si>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</si>
  <si>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</si>
  <si>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</si>
  <si>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</si>
  <si>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</si>
  <si>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</si>
  <si>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</si>
  <si>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</si>
  <si>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</si>
  <si>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</si>
  <si>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</si>
  <si>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</si>
  <si>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</si>
  <si>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</si>
  <si>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</si>
  <si>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</si>
  <si>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</si>
  <si>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</si>
  <si>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</si>
  <si>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</si>
  <si>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</si>
  <si>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</si>
  <si>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</si>
  <si>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</si>
  <si>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</si>
  <si>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</si>
  <si>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</si>
  <si>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</si>
  <si>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</si>
  <si>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</si>
  <si>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</si>
  <si>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</si>
  <si>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</si>
  <si>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 xml:space="preserve">W planie wydatków budżetowych wprowadza się zmiany: </t>
  </si>
  <si>
    <t>Edukacyjna opieka wychowawcza</t>
  </si>
  <si>
    <t>Dotacje celowe otrzymane z budżetu państwa na realizację własnych  zadań bieżących gmin</t>
  </si>
  <si>
    <t>854</t>
  </si>
  <si>
    <t>85415</t>
  </si>
  <si>
    <t>Pomoc materialna dla uczniów</t>
  </si>
  <si>
    <t>Zał  Nr 1 do Zarządzenia  Nr   25 /2011  Wójta Gminy Jaktorów z dnia  26 maja 2011r</t>
  </si>
  <si>
    <t>010</t>
  </si>
  <si>
    <t>Rolnictwo i łowiectwo</t>
  </si>
  <si>
    <t>Dotacje celowe otrzymane z budżetu państwa na realizację zadań bieżących z zakresu administracji rządowej oraz innych zadań zleconych gminie</t>
  </si>
  <si>
    <t>Pomoc społeczna</t>
  </si>
  <si>
    <t>758</t>
  </si>
  <si>
    <t>Rezerwy</t>
  </si>
  <si>
    <t>75818</t>
  </si>
  <si>
    <r>
      <t xml:space="preserve">    Zwiększa się  dochody Gminy  o kwotę 54.426,23 zł , z tego w dziale 010 - Rolnictwo i łowiectwo o kwotę 50.026,23 zł  w związku z przyznaniem dotacji celowej na zadania zlecone -  zwrot podatku akcyzowego oraz   w dzi</t>
    </r>
    <r>
      <rPr>
        <u val="single"/>
        <sz val="10"/>
        <rFont val="Arial"/>
        <family val="2"/>
      </rPr>
      <t>ale 852 -Pomoc społeczna</t>
    </r>
    <r>
      <rPr>
        <sz val="10"/>
        <rFont val="Arial"/>
        <family val="0"/>
      </rPr>
      <t xml:space="preserve">     w związku  z  przyznaniem dotacji na dofinansowanie własnych zadań bieżących gmin  - tj. na pomoc państwa w zakresie dożywiania o kwotę 4.400 zł -  na podstawie pism nr  FIN-I.3111.37.2011.852 i Nr FIN-I.3011.28.2011.010 Mazowieckiego Urzędu Wojewódzkiego w Warszawie - Wydział Finansów 
</t>
    </r>
  </si>
  <si>
    <t>Zał nr 2 do Zarządzenia Nr 25 /2011 Wójta Gminy Jaktorów</t>
  </si>
  <si>
    <t>z dnia  26 maja 2011r  zmieniającego uchwałę budżetową na rok 2011</t>
  </si>
  <si>
    <t>01095</t>
  </si>
  <si>
    <t>Pozostała działalność</t>
  </si>
  <si>
    <t>Różne rozliczenia</t>
  </si>
  <si>
    <t>801</t>
  </si>
  <si>
    <t>Oświata i wychowanie</t>
  </si>
  <si>
    <t>80101</t>
  </si>
  <si>
    <t>Szkoły podstawowe</t>
  </si>
  <si>
    <t>80103</t>
  </si>
  <si>
    <t>80104</t>
  </si>
  <si>
    <t>80110</t>
  </si>
  <si>
    <t>Gimnazja</t>
  </si>
  <si>
    <t>Przedszkola</t>
  </si>
  <si>
    <t>Oddziały przedszkolne w szkołach podstawowych</t>
  </si>
  <si>
    <t>852</t>
  </si>
  <si>
    <t>85295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</si>
  <si>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</si>
  <si>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</si>
  <si>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</si>
  <si>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</si>
  <si>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</si>
  <si>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</si>
  <si>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</si>
  <si>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</si>
  <si>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</si>
  <si>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</si>
  <si>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</si>
  <si>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</si>
  <si>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</si>
  <si>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</si>
  <si>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</si>
  <si>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Dochody i wydatki związane z realizacją zadań z zakresu administracji rządowej i innych zleconych odrębnymi ustawami 
w 2011r</t>
  </si>
  <si>
    <t>Zał nr 3 do Zarządzenia Nr 25 /2011 Wójta Gminy Jaktorów</t>
  </si>
  <si>
    <t>85214</t>
  </si>
  <si>
    <t>Zasiłki i pomoc w naturze oraz składki na ubezpieczenia emerytalne i rentowe</t>
  </si>
  <si>
    <t>85216</t>
  </si>
  <si>
    <t>Zasiłki stałe</t>
  </si>
  <si>
    <r>
      <t xml:space="preserve"> 1)   Zwiększa się  wydatki  Gminy  o kwotę 54.426,23 zł , z tego w dziale 010 - Rolnictwo i łowiectwo o kwotę 50.026,23 zł  w związku z przyznaniem dotacji celowej  na   zwrot podatku akcyzowego zawartego w cenie paliwa i  na koszty obsługi  oraz   w dzi</t>
    </r>
    <r>
      <rPr>
        <u val="single"/>
        <sz val="10"/>
        <rFont val="Arial"/>
        <family val="2"/>
      </rPr>
      <t>ale 852 -Pomoc społeczna</t>
    </r>
    <r>
      <rPr>
        <sz val="10"/>
        <rFont val="Arial"/>
        <family val="0"/>
      </rPr>
      <t xml:space="preserve">     w związku  z  przyznaniem dotacji na dofinansowanie własnych zadań bieżących gmin  - tj. na pomoc państwa w zakresie dożywiania o kwotę 4.400 zł -  na podstawie pism nr  FIN-I.3111.37.2011.852 i Nr FIN-I.3011.28.2011.010 Mazowieckiego Urzędu Wojewódzkiego w Warszawie - Wydział Finansów 
2) w </t>
    </r>
    <r>
      <rPr>
        <u val="single"/>
        <sz val="10"/>
        <rFont val="Arial"/>
        <family val="2"/>
      </rPr>
      <t xml:space="preserve">dziale 801 - Oświata i wychowanie </t>
    </r>
    <r>
      <rPr>
        <sz val="10"/>
        <rFont val="Arial"/>
        <family val="0"/>
      </rPr>
      <t xml:space="preserve"> - zmniejsza się i równocześnie zwiększa wydatki o kwotę  29.574 zł  w związku z wystapieniem oszczędności w zakresie dodatkowego wynagrodzenia rocznego i potrzebą zabezpieczenia wydatków na zakup środków czystości, na wywóz nieczystości  stałych i płynnych, funkcjonowanie monitoringu (wniosek Dyrektora Zespołu Szkolno-Przedszkolnego w Jaktorowie). 
3)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0"/>
      </rPr>
      <t xml:space="preserve"> przenosi się kwotę 40.200 zł celem zabezpieczenia 20% środków własnych na  wypłaty zasiłków stałych (wniosek Kierownika GOPS w Jaktorowie)
4) z rezerwy ogólnej  (</t>
    </r>
    <r>
      <rPr>
        <b/>
        <sz val="10"/>
        <rFont val="Arial"/>
        <family val="2"/>
      </rPr>
      <t>dział 758</t>
    </r>
    <r>
      <rPr>
        <sz val="10"/>
        <rFont val="Arial"/>
        <family val="0"/>
      </rPr>
      <t xml:space="preserve">) przenosi się  do </t>
    </r>
    <r>
      <rPr>
        <u val="single"/>
        <sz val="10"/>
        <rFont val="Arial"/>
        <family val="2"/>
      </rPr>
      <t>działu 854 - Edukacyjna opieka wychowawcza</t>
    </r>
    <r>
      <rPr>
        <sz val="10"/>
        <rFont val="Arial"/>
        <family val="0"/>
      </rPr>
      <t xml:space="preserve"> kwotę 2.700 zł na pomoc materialną dla uczniów - 20 % środków własnych na 
wypłatę stypendiów  socjalnych.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</si>
</sst>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/>
      <protection locked="0"/>
    </xf>
    <xf numFmtId="49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top" wrapText="1"/>
    </xf>
    <xf numFmtId="49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29" fillId="0" borderId="0" xfId="0" applyNumberFormat="1" applyFont="1" applyFill="1" applyBorder="1" applyAlignment="1" applyProtection="1">
      <alignment/>
      <protection locked="0"/>
    </xf>
    <xf numFmtId="49" fontId="29" fillId="0" borderId="0" xfId="0" applyFont="1" applyFill="1" applyBorder="1" applyAlignment="1">
      <alignment vertical="center" wrapText="1"/>
    </xf>
    <xf numFmtId="4" fontId="32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9" fontId="35" fillId="0" borderId="0" xfId="0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6" fillId="0" borderId="10" xfId="0" applyFont="1" applyFill="1" applyBorder="1" applyAlignment="1">
      <alignment horizontal="center" vertical="center" wrapText="1"/>
    </xf>
    <xf numFmtId="49" fontId="36" fillId="0" borderId="18" xfId="0" applyFont="1" applyFill="1" applyBorder="1" applyAlignment="1">
      <alignment horizontal="center" vertical="center" wrapText="1"/>
    </xf>
    <xf numFmtId="49" fontId="36" fillId="0" borderId="19" xfId="0" applyFont="1" applyFill="1" applyBorder="1" applyAlignment="1">
      <alignment horizontal="center" vertical="center" wrapText="1"/>
    </xf>
    <xf numFmtId="49" fontId="36" fillId="0" borderId="12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27" fillId="0" borderId="10" xfId="0" applyFont="1" applyFill="1" applyBorder="1" applyAlignment="1">
      <alignment horizontal="center" vertical="center" wrapText="1"/>
    </xf>
    <xf numFmtId="49" fontId="28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49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36" fillId="0" borderId="14" xfId="0" applyFont="1" applyFill="1" applyBorder="1" applyAlignment="1">
      <alignment horizontal="center" vertical="center" wrapText="1"/>
    </xf>
    <xf numFmtId="49" fontId="36" fillId="0" borderId="15" xfId="0" applyFont="1" applyFill="1" applyBorder="1" applyAlignment="1">
      <alignment horizontal="center" vertical="center" wrapText="1"/>
    </xf>
    <xf numFmtId="49" fontId="36" fillId="0" borderId="21" xfId="0" applyFont="1" applyFill="1" applyBorder="1" applyAlignment="1">
      <alignment horizontal="center" vertical="center" wrapText="1"/>
    </xf>
    <xf numFmtId="49" fontId="36" fillId="0" borderId="22" xfId="0" applyFont="1" applyFill="1" applyBorder="1" applyAlignment="1">
      <alignment horizontal="center" vertical="center" wrapText="1"/>
    </xf>
    <xf numFmtId="49" fontId="36" fillId="0" borderId="13" xfId="0" applyFont="1" applyFill="1" applyBorder="1" applyAlignment="1">
      <alignment horizontal="center" vertical="center" wrapText="1"/>
    </xf>
    <xf numFmtId="49" fontId="36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7" sqref="A17:L17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1.281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93" t="s">
        <v>69</v>
      </c>
      <c r="G1" s="93"/>
      <c r="H1" s="93"/>
      <c r="I1" s="93"/>
      <c r="J1" s="93"/>
      <c r="K1" s="93"/>
      <c r="L1" s="93"/>
    </row>
    <row r="2" spans="2:12" ht="20.25" customHeight="1">
      <c r="B2" s="2"/>
      <c r="C2" s="2"/>
      <c r="D2" s="2"/>
      <c r="E2" s="2"/>
      <c r="F2" s="2"/>
      <c r="G2" s="93" t="s">
        <v>18</v>
      </c>
      <c r="H2" s="93"/>
      <c r="I2" s="93"/>
      <c r="J2" s="93"/>
      <c r="K2" s="93"/>
      <c r="L2" s="93"/>
    </row>
    <row r="3" spans="2:12" ht="9" customHeight="1">
      <c r="B3" s="2"/>
      <c r="C3" s="2"/>
      <c r="D3" s="2"/>
      <c r="E3" s="2"/>
      <c r="F3" s="2"/>
      <c r="G3" s="25"/>
      <c r="H3" s="25"/>
      <c r="I3" s="25"/>
      <c r="J3" s="25"/>
      <c r="K3" s="25"/>
      <c r="L3" s="25"/>
    </row>
    <row r="4" spans="2:6" s="14" customFormat="1" ht="19.5" customHeight="1">
      <c r="B4" s="91" t="s">
        <v>20</v>
      </c>
      <c r="C4" s="91"/>
      <c r="D4" s="18"/>
      <c r="E4" s="18"/>
      <c r="F4" s="15"/>
    </row>
    <row r="5" spans="1:12" s="14" customFormat="1" ht="19.5" customHeight="1">
      <c r="A5" s="99" t="s">
        <v>0</v>
      </c>
      <c r="B5" s="99"/>
      <c r="C5" s="102" t="s">
        <v>19</v>
      </c>
      <c r="D5" s="103"/>
      <c r="E5" s="103"/>
      <c r="F5" s="103"/>
      <c r="G5" s="103"/>
      <c r="H5" s="103"/>
      <c r="I5" s="103"/>
      <c r="J5" s="103"/>
      <c r="K5" s="103"/>
      <c r="L5" s="104"/>
    </row>
    <row r="6" spans="1:12" s="4" customFormat="1" ht="13.5" customHeight="1">
      <c r="A6" s="100"/>
      <c r="B6" s="100" t="s">
        <v>11</v>
      </c>
      <c r="C6" s="94" t="s">
        <v>1</v>
      </c>
      <c r="D6" s="94"/>
      <c r="E6" s="94"/>
      <c r="F6" s="94"/>
      <c r="G6" s="94" t="s">
        <v>8</v>
      </c>
      <c r="H6" s="94"/>
      <c r="I6" s="94"/>
      <c r="J6" s="94"/>
      <c r="K6" s="94"/>
      <c r="L6" s="94"/>
    </row>
    <row r="7" spans="1:12" s="4" customFormat="1" ht="13.5" customHeight="1">
      <c r="A7" s="100"/>
      <c r="B7" s="100"/>
      <c r="C7" s="94"/>
      <c r="D7" s="94"/>
      <c r="E7" s="94"/>
      <c r="F7" s="94"/>
      <c r="G7" s="94" t="s">
        <v>2</v>
      </c>
      <c r="H7" s="94" t="s">
        <v>6</v>
      </c>
      <c r="I7" s="94"/>
      <c r="J7" s="94" t="s">
        <v>5</v>
      </c>
      <c r="K7" s="94" t="s">
        <v>6</v>
      </c>
      <c r="L7" s="94"/>
    </row>
    <row r="8" spans="1:12" s="4" customFormat="1" ht="84" customHeight="1">
      <c r="A8" s="101"/>
      <c r="B8" s="101"/>
      <c r="C8" s="94"/>
      <c r="D8" s="94"/>
      <c r="E8" s="94"/>
      <c r="F8" s="94"/>
      <c r="G8" s="94"/>
      <c r="H8" s="8" t="s">
        <v>3</v>
      </c>
      <c r="I8" s="9" t="s">
        <v>4</v>
      </c>
      <c r="J8" s="94"/>
      <c r="K8" s="8" t="s">
        <v>3</v>
      </c>
      <c r="L8" s="9" t="s">
        <v>4</v>
      </c>
    </row>
    <row r="9" spans="1:12" s="4" customFormat="1" ht="21.75" customHeight="1">
      <c r="A9" s="8"/>
      <c r="B9" s="6"/>
      <c r="C9" s="10" t="s">
        <v>9</v>
      </c>
      <c r="D9" s="10" t="s">
        <v>17</v>
      </c>
      <c r="E9" s="11" t="s">
        <v>14</v>
      </c>
      <c r="F9" s="10" t="s">
        <v>10</v>
      </c>
      <c r="G9" s="7"/>
      <c r="H9" s="8"/>
      <c r="I9" s="9"/>
      <c r="J9" s="6"/>
      <c r="K9" s="5"/>
      <c r="L9" s="9"/>
    </row>
    <row r="10" spans="1:12" s="20" customFormat="1" ht="15.75" customHeight="1">
      <c r="A10" s="19">
        <v>1</v>
      </c>
      <c r="B10" s="19">
        <v>2</v>
      </c>
      <c r="C10" s="96">
        <v>3</v>
      </c>
      <c r="D10" s="97"/>
      <c r="E10" s="97"/>
      <c r="F10" s="98"/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</row>
    <row r="11" spans="1:12" s="20" customFormat="1" ht="23.25" customHeight="1">
      <c r="A11" s="49" t="s">
        <v>70</v>
      </c>
      <c r="B11" s="50" t="s">
        <v>71</v>
      </c>
      <c r="C11" s="22">
        <v>550</v>
      </c>
      <c r="D11" s="22">
        <f>D12</f>
        <v>0</v>
      </c>
      <c r="E11" s="22">
        <f>E12</f>
        <v>50026.23</v>
      </c>
      <c r="F11" s="22">
        <f>C11-D11+E11</f>
        <v>50576.23</v>
      </c>
      <c r="G11" s="22">
        <f>F11</f>
        <v>50576.23</v>
      </c>
      <c r="H11" s="23">
        <v>50026.23</v>
      </c>
      <c r="I11" s="26"/>
      <c r="J11" s="27"/>
      <c r="K11" s="27"/>
      <c r="L11" s="19"/>
    </row>
    <row r="12" spans="1:12" s="20" customFormat="1" ht="59.25" customHeight="1">
      <c r="A12" s="21"/>
      <c r="B12" s="51" t="s">
        <v>72</v>
      </c>
      <c r="C12" s="28">
        <v>0</v>
      </c>
      <c r="D12" s="28">
        <v>0</v>
      </c>
      <c r="E12" s="28">
        <v>50026.23</v>
      </c>
      <c r="F12" s="28">
        <f>C12-D12+E12</f>
        <v>50026.23</v>
      </c>
      <c r="G12" s="28">
        <f>E12</f>
        <v>50026.23</v>
      </c>
      <c r="H12" s="29">
        <f>G12</f>
        <v>50026.23</v>
      </c>
      <c r="I12" s="30"/>
      <c r="J12" s="27"/>
      <c r="K12" s="27"/>
      <c r="L12" s="19"/>
    </row>
    <row r="13" spans="1:12" s="20" customFormat="1" ht="24" customHeight="1">
      <c r="A13" s="21">
        <v>852</v>
      </c>
      <c r="B13" s="50" t="s">
        <v>73</v>
      </c>
      <c r="C13" s="22">
        <v>3245395</v>
      </c>
      <c r="D13" s="22"/>
      <c r="E13" s="22">
        <f>E14</f>
        <v>4400</v>
      </c>
      <c r="F13" s="53">
        <f>C13-D13+E13</f>
        <v>3249795</v>
      </c>
      <c r="G13" s="22">
        <f>F13</f>
        <v>3249795</v>
      </c>
      <c r="H13" s="23">
        <v>3221200</v>
      </c>
      <c r="I13" s="26"/>
      <c r="J13" s="27"/>
      <c r="K13" s="27"/>
      <c r="L13" s="52"/>
    </row>
    <row r="14" spans="1:12" s="20" customFormat="1" ht="45" customHeight="1">
      <c r="A14" s="21"/>
      <c r="B14" s="48" t="s">
        <v>65</v>
      </c>
      <c r="C14" s="28">
        <v>65100</v>
      </c>
      <c r="D14" s="28"/>
      <c r="E14" s="28">
        <v>4400</v>
      </c>
      <c r="F14" s="28">
        <f>C14-D14+E14</f>
        <v>69500</v>
      </c>
      <c r="G14" s="28">
        <v>4400</v>
      </c>
      <c r="H14" s="29">
        <v>4400</v>
      </c>
      <c r="I14" s="30"/>
      <c r="J14" s="27"/>
      <c r="K14" s="27"/>
      <c r="L14" s="19"/>
    </row>
    <row r="15" spans="1:12" ht="23.25" customHeight="1">
      <c r="A15" s="3"/>
      <c r="B15" s="12" t="s">
        <v>7</v>
      </c>
      <c r="C15" s="16">
        <v>37106655.5</v>
      </c>
      <c r="D15" s="16">
        <f>D11</f>
        <v>0</v>
      </c>
      <c r="E15" s="13">
        <f>E11+E13</f>
        <v>54426.23</v>
      </c>
      <c r="F15" s="13">
        <f>C15-D15+E15</f>
        <v>37161081.73</v>
      </c>
      <c r="G15" s="17">
        <f>F15-J15</f>
        <v>29592446.229999997</v>
      </c>
      <c r="H15" s="17">
        <v>3374735.23</v>
      </c>
      <c r="I15" s="17">
        <v>0</v>
      </c>
      <c r="J15" s="13">
        <v>7568635.5</v>
      </c>
      <c r="K15" s="13">
        <v>0</v>
      </c>
      <c r="L15" s="13">
        <v>6498635.5</v>
      </c>
    </row>
    <row r="16" spans="2:6" ht="12.75">
      <c r="B16" s="1" t="s">
        <v>12</v>
      </c>
      <c r="C16" s="1"/>
      <c r="D16" s="1"/>
      <c r="E16" s="1"/>
      <c r="F16" s="1"/>
    </row>
    <row r="17" spans="1:14" ht="40.5" customHeight="1">
      <c r="A17" s="95" t="s">
        <v>77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24"/>
      <c r="N17" s="24"/>
    </row>
    <row r="18" spans="2:12" ht="32.25" customHeight="1">
      <c r="B18" s="1"/>
      <c r="C18" s="1"/>
      <c r="D18" s="1"/>
      <c r="E18" s="1"/>
      <c r="F18" s="1"/>
      <c r="I18" s="92" t="s">
        <v>15</v>
      </c>
      <c r="J18" s="92"/>
      <c r="K18" s="92"/>
      <c r="L18" s="92"/>
    </row>
    <row r="19" spans="2:6" ht="12.75">
      <c r="B19" s="1"/>
      <c r="C19" s="1"/>
      <c r="D19" s="1"/>
      <c r="E19" s="1"/>
      <c r="F19" s="1"/>
    </row>
    <row r="20" spans="2:12" ht="18.75" customHeight="1">
      <c r="B20" s="1"/>
      <c r="C20" s="1"/>
      <c r="D20" s="1"/>
      <c r="E20" s="1"/>
      <c r="F20" s="1"/>
      <c r="I20" s="92" t="s">
        <v>16</v>
      </c>
      <c r="J20" s="92"/>
      <c r="K20" s="92"/>
      <c r="L20" s="92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</sheetData>
  <mergeCells count="16">
    <mergeCell ref="A17:L17"/>
    <mergeCell ref="K7:L7"/>
    <mergeCell ref="C10:F10"/>
    <mergeCell ref="A5:A8"/>
    <mergeCell ref="B5:B8"/>
    <mergeCell ref="C5:L5"/>
    <mergeCell ref="B4:C4"/>
    <mergeCell ref="I18:L18"/>
    <mergeCell ref="I20:L20"/>
    <mergeCell ref="F1:L1"/>
    <mergeCell ref="G2:L2"/>
    <mergeCell ref="C6:F8"/>
    <mergeCell ref="G6:L6"/>
    <mergeCell ref="G7:G8"/>
    <mergeCell ref="H7:I7"/>
    <mergeCell ref="J7:J8"/>
  </mergeCells>
  <printOptions/>
  <pageMargins left="0.37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B7">
      <selection activeCell="G39" sqref="A39:IV42"/>
    </sheetView>
  </sheetViews>
  <sheetFormatPr defaultColWidth="9.140625" defaultRowHeight="12.75"/>
  <cols>
    <col min="1" max="1" width="0.13671875" style="33" hidden="1" customWidth="1"/>
    <col min="2" max="2" width="2.140625" style="33" customWidth="1"/>
    <col min="3" max="3" width="1.421875" style="33" customWidth="1"/>
    <col min="4" max="4" width="5.7109375" style="33" customWidth="1"/>
    <col min="5" max="5" width="5.28125" style="33" customWidth="1"/>
    <col min="6" max="6" width="6.00390625" style="33" customWidth="1"/>
    <col min="7" max="7" width="9.28125" style="33" customWidth="1"/>
    <col min="8" max="8" width="7.140625" style="33" customWidth="1"/>
    <col min="9" max="9" width="2.8515625" style="33" customWidth="1"/>
    <col min="10" max="10" width="9.7109375" style="33" customWidth="1"/>
    <col min="11" max="11" width="9.57421875" style="33" customWidth="1"/>
    <col min="12" max="12" width="9.421875" style="33" bestFit="1" customWidth="1"/>
    <col min="13" max="13" width="8.421875" style="33" customWidth="1"/>
    <col min="14" max="14" width="8.57421875" style="33" customWidth="1"/>
    <col min="15" max="15" width="8.8515625" style="33" customWidth="1"/>
    <col min="16" max="17" width="5.140625" style="33" customWidth="1"/>
    <col min="18" max="18" width="7.8515625" style="33" customWidth="1"/>
    <col min="19" max="20" width="9.57421875" style="33" customWidth="1"/>
    <col min="21" max="21" width="9.28125" style="33" customWidth="1"/>
    <col min="22" max="23" width="7.8515625" style="33" customWidth="1"/>
    <col min="24" max="16384" width="9.140625" style="33" customWidth="1"/>
  </cols>
  <sheetData>
    <row r="1" spans="1:23" s="31" customFormat="1" ht="15" customHeight="1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s="32" customFormat="1" ht="17.25" customHeight="1">
      <c r="B2" s="87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19.5" customHeight="1">
      <c r="A3" s="88"/>
      <c r="B3" s="89"/>
      <c r="C3" s="90"/>
      <c r="D3" s="84"/>
      <c r="E3" s="57"/>
      <c r="F3" s="90"/>
      <c r="G3" s="84"/>
      <c r="H3" s="57"/>
      <c r="I3" s="115" t="s">
        <v>21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11.25" customHeight="1">
      <c r="A4" s="34"/>
      <c r="B4" s="105" t="s">
        <v>0</v>
      </c>
      <c r="C4" s="105"/>
      <c r="D4" s="117" t="s">
        <v>13</v>
      </c>
      <c r="E4" s="117"/>
      <c r="F4" s="117"/>
      <c r="G4" s="117"/>
      <c r="H4" s="105" t="s">
        <v>22</v>
      </c>
      <c r="I4" s="118"/>
      <c r="J4" s="117" t="s">
        <v>23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ht="8.25" customHeight="1">
      <c r="A5" s="34"/>
      <c r="B5" s="105"/>
      <c r="C5" s="105"/>
      <c r="D5" s="117"/>
      <c r="E5" s="117"/>
      <c r="F5" s="117"/>
      <c r="G5" s="117"/>
      <c r="H5" s="118"/>
      <c r="I5" s="118"/>
      <c r="J5" s="105" t="s">
        <v>24</v>
      </c>
      <c r="K5" s="105" t="s">
        <v>25</v>
      </c>
      <c r="L5" s="105"/>
      <c r="M5" s="105"/>
      <c r="N5" s="105"/>
      <c r="O5" s="105"/>
      <c r="P5" s="105"/>
      <c r="Q5" s="105"/>
      <c r="R5" s="105"/>
      <c r="S5" s="105" t="s">
        <v>26</v>
      </c>
      <c r="T5" s="117" t="s">
        <v>25</v>
      </c>
      <c r="U5" s="117"/>
      <c r="V5" s="117"/>
      <c r="W5" s="117"/>
    </row>
    <row r="6" spans="1:23" ht="3" customHeight="1">
      <c r="A6" s="34"/>
      <c r="B6" s="105"/>
      <c r="C6" s="105"/>
      <c r="D6" s="117"/>
      <c r="E6" s="117"/>
      <c r="F6" s="117"/>
      <c r="G6" s="117"/>
      <c r="H6" s="118"/>
      <c r="I6" s="118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 t="s">
        <v>27</v>
      </c>
      <c r="U6" s="105" t="s">
        <v>6</v>
      </c>
      <c r="V6" s="105" t="s">
        <v>28</v>
      </c>
      <c r="W6" s="117" t="s">
        <v>3</v>
      </c>
    </row>
    <row r="7" spans="1:23" ht="5.25" customHeight="1">
      <c r="A7" s="34"/>
      <c r="B7" s="105"/>
      <c r="C7" s="105"/>
      <c r="D7" s="117"/>
      <c r="E7" s="117"/>
      <c r="F7" s="117"/>
      <c r="G7" s="117"/>
      <c r="H7" s="118"/>
      <c r="I7" s="118"/>
      <c r="J7" s="105"/>
      <c r="K7" s="105" t="s">
        <v>29</v>
      </c>
      <c r="L7" s="105" t="s">
        <v>25</v>
      </c>
      <c r="M7" s="105"/>
      <c r="N7" s="105" t="s">
        <v>30</v>
      </c>
      <c r="O7" s="105" t="s">
        <v>31</v>
      </c>
      <c r="P7" s="105" t="s">
        <v>32</v>
      </c>
      <c r="Q7" s="105" t="s">
        <v>33</v>
      </c>
      <c r="R7" s="105" t="s">
        <v>34</v>
      </c>
      <c r="S7" s="105"/>
      <c r="T7" s="105"/>
      <c r="U7" s="105"/>
      <c r="V7" s="105"/>
      <c r="W7" s="117"/>
    </row>
    <row r="8" spans="1:23" ht="11.25" customHeight="1">
      <c r="A8" s="34"/>
      <c r="B8" s="105"/>
      <c r="C8" s="105"/>
      <c r="D8" s="117"/>
      <c r="E8" s="117"/>
      <c r="F8" s="117"/>
      <c r="G8" s="117"/>
      <c r="H8" s="118"/>
      <c r="I8" s="118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 t="s">
        <v>35</v>
      </c>
      <c r="V8" s="105"/>
      <c r="W8" s="117"/>
    </row>
    <row r="9" spans="1:23" ht="111.75" customHeight="1">
      <c r="A9" s="34"/>
      <c r="B9" s="105"/>
      <c r="C9" s="105"/>
      <c r="D9" s="117"/>
      <c r="E9" s="117"/>
      <c r="F9" s="117"/>
      <c r="G9" s="117"/>
      <c r="H9" s="118"/>
      <c r="I9" s="118"/>
      <c r="J9" s="105"/>
      <c r="K9" s="105"/>
      <c r="L9" s="35" t="s">
        <v>36</v>
      </c>
      <c r="M9" s="35" t="s">
        <v>37</v>
      </c>
      <c r="N9" s="105"/>
      <c r="O9" s="105"/>
      <c r="P9" s="105"/>
      <c r="Q9" s="105"/>
      <c r="R9" s="105"/>
      <c r="S9" s="105"/>
      <c r="T9" s="105"/>
      <c r="U9" s="105"/>
      <c r="V9" s="105"/>
      <c r="W9" s="117"/>
    </row>
    <row r="10" spans="1:23" ht="21.75" customHeight="1">
      <c r="A10" s="34"/>
      <c r="B10" s="105" t="s">
        <v>38</v>
      </c>
      <c r="C10" s="105"/>
      <c r="D10" s="36" t="s">
        <v>39</v>
      </c>
      <c r="E10" s="117" t="s">
        <v>40</v>
      </c>
      <c r="F10" s="117"/>
      <c r="G10" s="117"/>
      <c r="H10" s="105" t="s">
        <v>41</v>
      </c>
      <c r="I10" s="118"/>
      <c r="J10" s="35" t="s">
        <v>42</v>
      </c>
      <c r="K10" s="35" t="s">
        <v>43</v>
      </c>
      <c r="L10" s="35" t="s">
        <v>44</v>
      </c>
      <c r="M10" s="35" t="s">
        <v>45</v>
      </c>
      <c r="N10" s="35" t="s">
        <v>46</v>
      </c>
      <c r="O10" s="35" t="s">
        <v>47</v>
      </c>
      <c r="P10" s="35" t="s">
        <v>48</v>
      </c>
      <c r="Q10" s="35" t="s">
        <v>49</v>
      </c>
      <c r="R10" s="35" t="s">
        <v>50</v>
      </c>
      <c r="S10" s="35" t="s">
        <v>51</v>
      </c>
      <c r="T10" s="35" t="s">
        <v>52</v>
      </c>
      <c r="U10" s="35" t="s">
        <v>53</v>
      </c>
      <c r="V10" s="35" t="s">
        <v>54</v>
      </c>
      <c r="W10" s="37">
        <v>19</v>
      </c>
    </row>
    <row r="11" spans="1:24" ht="18" customHeight="1">
      <c r="A11" s="34"/>
      <c r="B11" s="111" t="s">
        <v>70</v>
      </c>
      <c r="C11" s="111"/>
      <c r="D11" s="112"/>
      <c r="E11" s="119" t="s">
        <v>71</v>
      </c>
      <c r="F11" s="119"/>
      <c r="G11" s="38" t="s">
        <v>55</v>
      </c>
      <c r="H11" s="110">
        <f>J11+S11</f>
        <v>721600</v>
      </c>
      <c r="I11" s="120"/>
      <c r="J11" s="41">
        <f>K11+N11+O11</f>
        <v>1600</v>
      </c>
      <c r="K11" s="39">
        <f>L11+M11</f>
        <v>0</v>
      </c>
      <c r="L11" s="39">
        <v>0</v>
      </c>
      <c r="M11" s="39">
        <v>0</v>
      </c>
      <c r="N11" s="39">
        <v>1600</v>
      </c>
      <c r="O11" s="39">
        <v>0</v>
      </c>
      <c r="P11" s="39" t="s">
        <v>56</v>
      </c>
      <c r="Q11" s="39" t="s">
        <v>56</v>
      </c>
      <c r="R11" s="39" t="s">
        <v>56</v>
      </c>
      <c r="S11" s="39">
        <f aca="true" t="shared" si="0" ref="S11:S17">T11+V11+W11</f>
        <v>720000</v>
      </c>
      <c r="T11" s="39">
        <v>220000</v>
      </c>
      <c r="U11" s="39">
        <v>0</v>
      </c>
      <c r="V11" s="39">
        <v>500000</v>
      </c>
      <c r="W11" s="39">
        <v>0</v>
      </c>
      <c r="X11" s="116"/>
    </row>
    <row r="12" spans="1:24" ht="17.25" customHeight="1">
      <c r="A12" s="34"/>
      <c r="B12" s="111"/>
      <c r="C12" s="111"/>
      <c r="D12" s="112"/>
      <c r="E12" s="119"/>
      <c r="F12" s="119"/>
      <c r="G12" s="38" t="s">
        <v>57</v>
      </c>
      <c r="H12" s="110">
        <f>J12+S12</f>
        <v>0</v>
      </c>
      <c r="I12" s="120"/>
      <c r="J12" s="39">
        <f>K12+N12+O12+P12+Q12+R12</f>
        <v>0</v>
      </c>
      <c r="K12" s="39">
        <f>L12+M12</f>
        <v>0</v>
      </c>
      <c r="L12" s="39">
        <v>0</v>
      </c>
      <c r="M12" s="39" t="s">
        <v>56</v>
      </c>
      <c r="N12" s="39" t="s">
        <v>56</v>
      </c>
      <c r="O12" s="39" t="s">
        <v>56</v>
      </c>
      <c r="P12" s="39" t="s">
        <v>56</v>
      </c>
      <c r="Q12" s="39" t="s">
        <v>56</v>
      </c>
      <c r="R12" s="39" t="s">
        <v>56</v>
      </c>
      <c r="S12" s="39">
        <f t="shared" si="0"/>
        <v>0</v>
      </c>
      <c r="T12" s="39">
        <v>0</v>
      </c>
      <c r="U12" s="39">
        <v>0</v>
      </c>
      <c r="V12" s="39" t="s">
        <v>56</v>
      </c>
      <c r="W12" s="39">
        <v>0</v>
      </c>
      <c r="X12" s="116"/>
    </row>
    <row r="13" spans="1:24" ht="15.75" customHeight="1">
      <c r="A13" s="34"/>
      <c r="B13" s="111"/>
      <c r="C13" s="111"/>
      <c r="D13" s="112"/>
      <c r="E13" s="119"/>
      <c r="F13" s="119"/>
      <c r="G13" s="38" t="s">
        <v>58</v>
      </c>
      <c r="H13" s="110">
        <f>J13+S13</f>
        <v>50026.23</v>
      </c>
      <c r="I13" s="120"/>
      <c r="J13" s="39">
        <f>K13+N13+O13+P13+Q13+R13</f>
        <v>50026.23</v>
      </c>
      <c r="K13" s="39">
        <f>L13+M13</f>
        <v>50026.23</v>
      </c>
      <c r="L13" s="39">
        <f>L17</f>
        <v>980.91</v>
      </c>
      <c r="M13" s="39">
        <f>M17</f>
        <v>49045.32</v>
      </c>
      <c r="N13" s="39" t="s">
        <v>56</v>
      </c>
      <c r="O13" s="39">
        <v>0</v>
      </c>
      <c r="P13" s="39" t="s">
        <v>56</v>
      </c>
      <c r="Q13" s="39" t="s">
        <v>56</v>
      </c>
      <c r="R13" s="39" t="s">
        <v>56</v>
      </c>
      <c r="S13" s="39">
        <f t="shared" si="0"/>
        <v>0</v>
      </c>
      <c r="T13" s="39">
        <v>0</v>
      </c>
      <c r="U13" s="39">
        <v>0</v>
      </c>
      <c r="V13" s="39" t="s">
        <v>56</v>
      </c>
      <c r="W13" s="39">
        <v>0</v>
      </c>
      <c r="X13" s="116"/>
    </row>
    <row r="14" spans="1:23" ht="21" customHeight="1">
      <c r="A14" s="34"/>
      <c r="B14" s="111"/>
      <c r="C14" s="111"/>
      <c r="D14" s="112"/>
      <c r="E14" s="119"/>
      <c r="F14" s="119"/>
      <c r="G14" s="38" t="s">
        <v>59</v>
      </c>
      <c r="H14" s="110">
        <f>H11-H12+H13</f>
        <v>771626.23</v>
      </c>
      <c r="I14" s="120"/>
      <c r="J14" s="41">
        <f aca="true" t="shared" si="1" ref="J14:R14">J11-J12+J13</f>
        <v>51626.23</v>
      </c>
      <c r="K14" s="41">
        <f t="shared" si="1"/>
        <v>50026.23</v>
      </c>
      <c r="L14" s="39">
        <f t="shared" si="1"/>
        <v>980.91</v>
      </c>
      <c r="M14" s="39">
        <f t="shared" si="1"/>
        <v>49045.32</v>
      </c>
      <c r="N14" s="39">
        <f t="shared" si="1"/>
        <v>1600</v>
      </c>
      <c r="O14" s="39">
        <f t="shared" si="1"/>
        <v>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41">
        <f t="shared" si="0"/>
        <v>720000</v>
      </c>
      <c r="T14" s="39">
        <f>T11-T12+T13</f>
        <v>220000</v>
      </c>
      <c r="U14" s="39">
        <v>0</v>
      </c>
      <c r="V14" s="39">
        <f>V11-V12+V13</f>
        <v>500000</v>
      </c>
      <c r="W14" s="39">
        <v>0</v>
      </c>
    </row>
    <row r="15" spans="1:23" ht="12.75">
      <c r="A15" s="34"/>
      <c r="B15" s="105"/>
      <c r="C15" s="105"/>
      <c r="D15" s="106" t="s">
        <v>80</v>
      </c>
      <c r="E15" s="109" t="s">
        <v>81</v>
      </c>
      <c r="F15" s="109"/>
      <c r="G15" s="38" t="s">
        <v>55</v>
      </c>
      <c r="H15" s="110">
        <f>J15+S15</f>
        <v>0</v>
      </c>
      <c r="I15" s="120"/>
      <c r="J15" s="39">
        <f>K15+N15+O15+P15+Q15+R15</f>
        <v>0</v>
      </c>
      <c r="K15" s="39">
        <f>L15+M15</f>
        <v>0</v>
      </c>
      <c r="L15" s="39">
        <v>0</v>
      </c>
      <c r="M15" s="39">
        <v>0</v>
      </c>
      <c r="N15" s="39" t="s">
        <v>56</v>
      </c>
      <c r="O15" s="39">
        <v>0</v>
      </c>
      <c r="P15" s="39" t="s">
        <v>56</v>
      </c>
      <c r="Q15" s="39" t="s">
        <v>56</v>
      </c>
      <c r="R15" s="39" t="s">
        <v>56</v>
      </c>
      <c r="S15" s="39">
        <f t="shared" si="0"/>
        <v>0</v>
      </c>
      <c r="T15" s="39">
        <v>0</v>
      </c>
      <c r="U15" s="39">
        <v>0</v>
      </c>
      <c r="V15" s="39" t="s">
        <v>56</v>
      </c>
      <c r="W15" s="39">
        <v>0</v>
      </c>
    </row>
    <row r="16" spans="1:23" ht="19.5" customHeight="1">
      <c r="A16" s="34"/>
      <c r="B16" s="105"/>
      <c r="C16" s="105"/>
      <c r="D16" s="107"/>
      <c r="E16" s="109"/>
      <c r="F16" s="109"/>
      <c r="G16" s="38" t="s">
        <v>57</v>
      </c>
      <c r="H16" s="110">
        <f>J16+S16</f>
        <v>0</v>
      </c>
      <c r="I16" s="120"/>
      <c r="J16" s="39">
        <f>K16+N16+O16+P16+Q16+R16</f>
        <v>0</v>
      </c>
      <c r="K16" s="39">
        <f>L16+M16</f>
        <v>0</v>
      </c>
      <c r="L16" s="39" t="s">
        <v>56</v>
      </c>
      <c r="M16" s="39" t="s">
        <v>56</v>
      </c>
      <c r="N16" s="39" t="s">
        <v>56</v>
      </c>
      <c r="O16" s="39" t="s">
        <v>56</v>
      </c>
      <c r="P16" s="39" t="s">
        <v>56</v>
      </c>
      <c r="Q16" s="39" t="s">
        <v>56</v>
      </c>
      <c r="R16" s="39" t="s">
        <v>56</v>
      </c>
      <c r="S16" s="39">
        <f t="shared" si="0"/>
        <v>0</v>
      </c>
      <c r="T16" s="39">
        <v>0</v>
      </c>
      <c r="U16" s="39">
        <v>0</v>
      </c>
      <c r="V16" s="39" t="s">
        <v>56</v>
      </c>
      <c r="W16" s="39">
        <v>0</v>
      </c>
    </row>
    <row r="17" spans="1:23" ht="17.25" customHeight="1">
      <c r="A17" s="34"/>
      <c r="B17" s="105"/>
      <c r="C17" s="105"/>
      <c r="D17" s="107"/>
      <c r="E17" s="109"/>
      <c r="F17" s="109"/>
      <c r="G17" s="38" t="s">
        <v>58</v>
      </c>
      <c r="H17" s="110">
        <f>J17+S17</f>
        <v>50026.23</v>
      </c>
      <c r="I17" s="120"/>
      <c r="J17" s="39">
        <f>K17+N17+O17+P17+Q17+R17</f>
        <v>50026.23</v>
      </c>
      <c r="K17" s="39">
        <f>L17+M17</f>
        <v>50026.23</v>
      </c>
      <c r="L17" s="39">
        <v>980.91</v>
      </c>
      <c r="M17" s="39">
        <v>49045.32</v>
      </c>
      <c r="N17" s="39" t="s">
        <v>56</v>
      </c>
      <c r="O17" s="39">
        <v>0</v>
      </c>
      <c r="P17" s="39" t="s">
        <v>56</v>
      </c>
      <c r="Q17" s="39" t="s">
        <v>56</v>
      </c>
      <c r="R17" s="39" t="s">
        <v>56</v>
      </c>
      <c r="S17" s="39">
        <f t="shared" si="0"/>
        <v>0</v>
      </c>
      <c r="T17" s="39">
        <v>0</v>
      </c>
      <c r="U17" s="39">
        <v>0</v>
      </c>
      <c r="V17" s="39" t="s">
        <v>56</v>
      </c>
      <c r="W17" s="39">
        <v>0</v>
      </c>
    </row>
    <row r="18" spans="1:23" ht="22.5" customHeight="1">
      <c r="A18" s="34"/>
      <c r="B18" s="105"/>
      <c r="C18" s="105"/>
      <c r="D18" s="108"/>
      <c r="E18" s="109"/>
      <c r="F18" s="109"/>
      <c r="G18" s="38" t="s">
        <v>59</v>
      </c>
      <c r="H18" s="110">
        <f>H15-H16+H17</f>
        <v>50026.23</v>
      </c>
      <c r="I18" s="120"/>
      <c r="J18" s="41">
        <f aca="true" t="shared" si="2" ref="J18:W18">J15-J16+J17</f>
        <v>50026.23</v>
      </c>
      <c r="K18" s="41">
        <f t="shared" si="2"/>
        <v>50026.23</v>
      </c>
      <c r="L18" s="39">
        <f t="shared" si="2"/>
        <v>980.91</v>
      </c>
      <c r="M18" s="39">
        <f t="shared" si="2"/>
        <v>49045.32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41">
        <f t="shared" si="2"/>
        <v>0</v>
      </c>
      <c r="T18" s="39">
        <f t="shared" si="2"/>
        <v>0</v>
      </c>
      <c r="U18" s="39">
        <f t="shared" si="2"/>
        <v>0</v>
      </c>
      <c r="V18" s="39">
        <f t="shared" si="2"/>
        <v>0</v>
      </c>
      <c r="W18" s="39">
        <f t="shared" si="2"/>
        <v>0</v>
      </c>
    </row>
    <row r="19" spans="1:24" ht="18" customHeight="1">
      <c r="A19" s="34"/>
      <c r="B19" s="111" t="s">
        <v>74</v>
      </c>
      <c r="C19" s="111"/>
      <c r="D19" s="112"/>
      <c r="E19" s="119" t="s">
        <v>82</v>
      </c>
      <c r="F19" s="119"/>
      <c r="G19" s="38" t="s">
        <v>55</v>
      </c>
      <c r="H19" s="110">
        <f>J19+S19</f>
        <v>165000</v>
      </c>
      <c r="I19" s="120"/>
      <c r="J19" s="41">
        <f>K19+O19</f>
        <v>165000</v>
      </c>
      <c r="K19" s="39">
        <f>L19+M19</f>
        <v>165000</v>
      </c>
      <c r="L19" s="39">
        <v>0</v>
      </c>
      <c r="M19" s="39">
        <v>165000</v>
      </c>
      <c r="N19" s="39" t="s">
        <v>56</v>
      </c>
      <c r="O19" s="39">
        <v>0</v>
      </c>
      <c r="P19" s="39" t="s">
        <v>56</v>
      </c>
      <c r="Q19" s="39" t="s">
        <v>56</v>
      </c>
      <c r="R19" s="39" t="s">
        <v>56</v>
      </c>
      <c r="S19" s="39">
        <f>T19+V19+W19</f>
        <v>0</v>
      </c>
      <c r="T19" s="39">
        <v>0</v>
      </c>
      <c r="U19" s="39">
        <v>0</v>
      </c>
      <c r="V19" s="39">
        <v>0</v>
      </c>
      <c r="W19" s="39">
        <v>0</v>
      </c>
      <c r="X19" s="116"/>
    </row>
    <row r="20" spans="1:24" ht="17.25" customHeight="1">
      <c r="A20" s="34"/>
      <c r="B20" s="111"/>
      <c r="C20" s="111"/>
      <c r="D20" s="112"/>
      <c r="E20" s="119"/>
      <c r="F20" s="119"/>
      <c r="G20" s="38" t="s">
        <v>57</v>
      </c>
      <c r="H20" s="110">
        <f>J20+S20</f>
        <v>2700</v>
      </c>
      <c r="I20" s="120"/>
      <c r="J20" s="39">
        <f>K20+N20+O20+P20+Q20+R20</f>
        <v>2700</v>
      </c>
      <c r="K20" s="39">
        <f>L20+M20</f>
        <v>2700</v>
      </c>
      <c r="L20" s="39">
        <v>0</v>
      </c>
      <c r="M20" s="39">
        <f>M24</f>
        <v>2700</v>
      </c>
      <c r="N20" s="39" t="s">
        <v>56</v>
      </c>
      <c r="O20" s="39" t="s">
        <v>56</v>
      </c>
      <c r="P20" s="39" t="s">
        <v>56</v>
      </c>
      <c r="Q20" s="39" t="s">
        <v>56</v>
      </c>
      <c r="R20" s="39" t="s">
        <v>56</v>
      </c>
      <c r="S20" s="39">
        <f>T20+V20+W20</f>
        <v>0</v>
      </c>
      <c r="T20" s="39">
        <v>0</v>
      </c>
      <c r="U20" s="39">
        <v>0</v>
      </c>
      <c r="V20" s="39" t="s">
        <v>56</v>
      </c>
      <c r="W20" s="39">
        <v>0</v>
      </c>
      <c r="X20" s="116"/>
    </row>
    <row r="21" spans="1:24" ht="15.75" customHeight="1">
      <c r="A21" s="34"/>
      <c r="B21" s="111"/>
      <c r="C21" s="111"/>
      <c r="D21" s="112"/>
      <c r="E21" s="119"/>
      <c r="F21" s="119"/>
      <c r="G21" s="38" t="s">
        <v>58</v>
      </c>
      <c r="H21" s="110">
        <f>J21+S21</f>
        <v>0</v>
      </c>
      <c r="I21" s="120"/>
      <c r="J21" s="39">
        <f>K21+N21+O21+P21+Q21+R21</f>
        <v>0</v>
      </c>
      <c r="K21" s="39">
        <f>L21+M21</f>
        <v>0</v>
      </c>
      <c r="L21" s="39">
        <v>0</v>
      </c>
      <c r="M21" s="39">
        <f>M25</f>
        <v>0</v>
      </c>
      <c r="N21" s="39" t="s">
        <v>56</v>
      </c>
      <c r="O21" s="39">
        <v>0</v>
      </c>
      <c r="P21" s="39" t="s">
        <v>56</v>
      </c>
      <c r="Q21" s="39" t="s">
        <v>56</v>
      </c>
      <c r="R21" s="39" t="s">
        <v>56</v>
      </c>
      <c r="S21" s="39">
        <f>T21+V21+W21</f>
        <v>0</v>
      </c>
      <c r="T21" s="39">
        <v>0</v>
      </c>
      <c r="U21" s="39">
        <v>0</v>
      </c>
      <c r="V21" s="39" t="s">
        <v>56</v>
      </c>
      <c r="W21" s="39">
        <v>0</v>
      </c>
      <c r="X21" s="116"/>
    </row>
    <row r="22" spans="1:23" ht="21" customHeight="1">
      <c r="A22" s="34"/>
      <c r="B22" s="111"/>
      <c r="C22" s="111"/>
      <c r="D22" s="112"/>
      <c r="E22" s="119"/>
      <c r="F22" s="119"/>
      <c r="G22" s="38" t="s">
        <v>59</v>
      </c>
      <c r="H22" s="110">
        <f>H19-H20+H21</f>
        <v>162300</v>
      </c>
      <c r="I22" s="120"/>
      <c r="J22" s="41">
        <f aca="true" t="shared" si="3" ref="J22:R22">J19-J20+J21</f>
        <v>162300</v>
      </c>
      <c r="K22" s="41">
        <f t="shared" si="3"/>
        <v>162300</v>
      </c>
      <c r="L22" s="39">
        <f t="shared" si="3"/>
        <v>0</v>
      </c>
      <c r="M22" s="39">
        <f t="shared" si="3"/>
        <v>162300</v>
      </c>
      <c r="N22" s="39">
        <f t="shared" si="3"/>
        <v>0</v>
      </c>
      <c r="O22" s="39">
        <f t="shared" si="3"/>
        <v>0</v>
      </c>
      <c r="P22" s="39">
        <f t="shared" si="3"/>
        <v>0</v>
      </c>
      <c r="Q22" s="39">
        <f t="shared" si="3"/>
        <v>0</v>
      </c>
      <c r="R22" s="39">
        <f t="shared" si="3"/>
        <v>0</v>
      </c>
      <c r="S22" s="41">
        <v>0</v>
      </c>
      <c r="T22" s="39">
        <v>0</v>
      </c>
      <c r="U22" s="39">
        <v>0</v>
      </c>
      <c r="V22" s="39">
        <v>0</v>
      </c>
      <c r="W22" s="39">
        <v>0</v>
      </c>
    </row>
    <row r="23" spans="1:23" ht="12.75">
      <c r="A23" s="34"/>
      <c r="B23" s="105"/>
      <c r="C23" s="105"/>
      <c r="D23" s="106" t="s">
        <v>76</v>
      </c>
      <c r="E23" s="109" t="s">
        <v>75</v>
      </c>
      <c r="F23" s="109"/>
      <c r="G23" s="38" t="s">
        <v>55</v>
      </c>
      <c r="H23" s="110">
        <f>J23+S23</f>
        <v>110000</v>
      </c>
      <c r="I23" s="120"/>
      <c r="J23" s="39">
        <f>K23+N23+O23+P23+Q23+R23</f>
        <v>110000</v>
      </c>
      <c r="K23" s="39">
        <f>L23+M23</f>
        <v>110000</v>
      </c>
      <c r="L23" s="39">
        <v>0</v>
      </c>
      <c r="M23" s="39">
        <v>110000</v>
      </c>
      <c r="N23" s="39" t="s">
        <v>56</v>
      </c>
      <c r="O23" s="39">
        <v>0</v>
      </c>
      <c r="P23" s="39" t="s">
        <v>56</v>
      </c>
      <c r="Q23" s="39" t="s">
        <v>56</v>
      </c>
      <c r="R23" s="39" t="s">
        <v>56</v>
      </c>
      <c r="S23" s="39">
        <f>T23+V23+W23</f>
        <v>0</v>
      </c>
      <c r="T23" s="39">
        <v>0</v>
      </c>
      <c r="U23" s="39">
        <v>0</v>
      </c>
      <c r="V23" s="39" t="s">
        <v>56</v>
      </c>
      <c r="W23" s="39">
        <v>0</v>
      </c>
    </row>
    <row r="24" spans="1:23" ht="19.5" customHeight="1">
      <c r="A24" s="34"/>
      <c r="B24" s="105"/>
      <c r="C24" s="105"/>
      <c r="D24" s="107"/>
      <c r="E24" s="109"/>
      <c r="F24" s="109"/>
      <c r="G24" s="38" t="s">
        <v>57</v>
      </c>
      <c r="H24" s="110">
        <f>J24+S24</f>
        <v>2700</v>
      </c>
      <c r="I24" s="120"/>
      <c r="J24" s="39">
        <f>K24+N24+O24+P24+Q24+R24</f>
        <v>2700</v>
      </c>
      <c r="K24" s="39">
        <f>L24+M24</f>
        <v>2700</v>
      </c>
      <c r="L24" s="39" t="s">
        <v>56</v>
      </c>
      <c r="M24" s="39">
        <v>2700</v>
      </c>
      <c r="N24" s="39" t="s">
        <v>56</v>
      </c>
      <c r="O24" s="39" t="s">
        <v>56</v>
      </c>
      <c r="P24" s="39" t="s">
        <v>56</v>
      </c>
      <c r="Q24" s="39" t="s">
        <v>56</v>
      </c>
      <c r="R24" s="39" t="s">
        <v>56</v>
      </c>
      <c r="S24" s="39">
        <f>T24+V24+W24</f>
        <v>0</v>
      </c>
      <c r="T24" s="39">
        <v>0</v>
      </c>
      <c r="U24" s="39">
        <v>0</v>
      </c>
      <c r="V24" s="39" t="s">
        <v>56</v>
      </c>
      <c r="W24" s="39">
        <v>0</v>
      </c>
    </row>
    <row r="25" spans="1:23" ht="17.25" customHeight="1">
      <c r="A25" s="34"/>
      <c r="B25" s="105"/>
      <c r="C25" s="105"/>
      <c r="D25" s="107"/>
      <c r="E25" s="109"/>
      <c r="F25" s="109"/>
      <c r="G25" s="38" t="s">
        <v>58</v>
      </c>
      <c r="H25" s="110">
        <f>J25+S25</f>
        <v>0</v>
      </c>
      <c r="I25" s="120"/>
      <c r="J25" s="39">
        <f>K25+N25+O25+P25+Q25+R25</f>
        <v>0</v>
      </c>
      <c r="K25" s="39">
        <f>L25+M25</f>
        <v>0</v>
      </c>
      <c r="L25" s="39">
        <v>0</v>
      </c>
      <c r="M25" s="39">
        <v>0</v>
      </c>
      <c r="N25" s="39" t="s">
        <v>56</v>
      </c>
      <c r="O25" s="39">
        <v>0</v>
      </c>
      <c r="P25" s="39" t="s">
        <v>56</v>
      </c>
      <c r="Q25" s="39" t="s">
        <v>56</v>
      </c>
      <c r="R25" s="39" t="s">
        <v>56</v>
      </c>
      <c r="S25" s="39">
        <f>T25+V25+W25</f>
        <v>0</v>
      </c>
      <c r="T25" s="39">
        <v>0</v>
      </c>
      <c r="U25" s="39">
        <v>0</v>
      </c>
      <c r="V25" s="39" t="s">
        <v>56</v>
      </c>
      <c r="W25" s="39">
        <v>0</v>
      </c>
    </row>
    <row r="26" spans="1:23" ht="22.5" customHeight="1">
      <c r="A26" s="34"/>
      <c r="B26" s="105"/>
      <c r="C26" s="105"/>
      <c r="D26" s="108"/>
      <c r="E26" s="109"/>
      <c r="F26" s="109"/>
      <c r="G26" s="38" t="s">
        <v>59</v>
      </c>
      <c r="H26" s="110">
        <f>H23-H24+H25</f>
        <v>107300</v>
      </c>
      <c r="I26" s="120"/>
      <c r="J26" s="41">
        <f aca="true" t="shared" si="4" ref="J26:W26">J23-J24+J25</f>
        <v>107300</v>
      </c>
      <c r="K26" s="41">
        <f t="shared" si="4"/>
        <v>107300</v>
      </c>
      <c r="L26" s="39">
        <f t="shared" si="4"/>
        <v>0</v>
      </c>
      <c r="M26" s="39">
        <f t="shared" si="4"/>
        <v>107300</v>
      </c>
      <c r="N26" s="39">
        <f t="shared" si="4"/>
        <v>0</v>
      </c>
      <c r="O26" s="39">
        <f t="shared" si="4"/>
        <v>0</v>
      </c>
      <c r="P26" s="39">
        <f t="shared" si="4"/>
        <v>0</v>
      </c>
      <c r="Q26" s="39">
        <f t="shared" si="4"/>
        <v>0</v>
      </c>
      <c r="R26" s="39">
        <f t="shared" si="4"/>
        <v>0</v>
      </c>
      <c r="S26" s="41">
        <f t="shared" si="4"/>
        <v>0</v>
      </c>
      <c r="T26" s="39">
        <f t="shared" si="4"/>
        <v>0</v>
      </c>
      <c r="U26" s="39">
        <f t="shared" si="4"/>
        <v>0</v>
      </c>
      <c r="V26" s="39">
        <f t="shared" si="4"/>
        <v>0</v>
      </c>
      <c r="W26" s="39">
        <f t="shared" si="4"/>
        <v>0</v>
      </c>
    </row>
    <row r="27" spans="1:23" ht="16.5" customHeight="1">
      <c r="A27" s="34"/>
      <c r="B27" s="111" t="s">
        <v>83</v>
      </c>
      <c r="C27" s="111"/>
      <c r="D27" s="112"/>
      <c r="E27" s="119" t="s">
        <v>84</v>
      </c>
      <c r="F27" s="119"/>
      <c r="G27" s="38" t="s">
        <v>55</v>
      </c>
      <c r="H27" s="110">
        <f>J27+S27</f>
        <v>20181602.56</v>
      </c>
      <c r="I27" s="110"/>
      <c r="J27" s="39">
        <f>K27+N27+O27+P27+Q27+R27</f>
        <v>12775241.129999999</v>
      </c>
      <c r="K27" s="39">
        <f>L27+M27</f>
        <v>11853259.129999999</v>
      </c>
      <c r="L27" s="39">
        <v>9961672</v>
      </c>
      <c r="M27" s="39">
        <v>1891587.13</v>
      </c>
      <c r="N27" s="39">
        <v>328580</v>
      </c>
      <c r="O27" s="39">
        <v>593402</v>
      </c>
      <c r="P27" s="39">
        <v>0</v>
      </c>
      <c r="Q27" s="39">
        <v>0</v>
      </c>
      <c r="R27" s="39">
        <v>0</v>
      </c>
      <c r="S27" s="39">
        <f>T27+W27</f>
        <v>7406361.43</v>
      </c>
      <c r="T27" s="39">
        <v>7406361.43</v>
      </c>
      <c r="U27" s="39">
        <v>7406361.43</v>
      </c>
      <c r="V27" s="39">
        <v>0</v>
      </c>
      <c r="W27" s="39">
        <v>0</v>
      </c>
    </row>
    <row r="28" spans="1:23" ht="18.75" customHeight="1">
      <c r="A28" s="34"/>
      <c r="B28" s="111"/>
      <c r="C28" s="111"/>
      <c r="D28" s="112"/>
      <c r="E28" s="119"/>
      <c r="F28" s="119"/>
      <c r="G28" s="38" t="s">
        <v>57</v>
      </c>
      <c r="H28" s="110">
        <f>J28+S28</f>
        <v>29574</v>
      </c>
      <c r="I28" s="110"/>
      <c r="J28" s="39">
        <f>K28+N28+O28</f>
        <v>29574</v>
      </c>
      <c r="K28" s="39">
        <f>L28+M28</f>
        <v>29574</v>
      </c>
      <c r="L28" s="39">
        <f>L32+L36+L40+L44</f>
        <v>24094</v>
      </c>
      <c r="M28" s="39">
        <f>M32+M36+M40+M44</f>
        <v>5480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</row>
    <row r="29" spans="1:23" ht="16.5" customHeight="1">
      <c r="A29" s="34"/>
      <c r="B29" s="111"/>
      <c r="C29" s="111"/>
      <c r="D29" s="112"/>
      <c r="E29" s="119"/>
      <c r="F29" s="119"/>
      <c r="G29" s="38" t="s">
        <v>58</v>
      </c>
      <c r="H29" s="110">
        <f>J29+S29</f>
        <v>29574</v>
      </c>
      <c r="I29" s="110"/>
      <c r="J29" s="39">
        <f>K29+N29+O29+P29+Q29+R29</f>
        <v>29574</v>
      </c>
      <c r="K29" s="39">
        <f>L29+M29</f>
        <v>29574</v>
      </c>
      <c r="L29" s="39">
        <f>L33+L37+L41+L45</f>
        <v>3240</v>
      </c>
      <c r="M29" s="39">
        <f>M33+M37+M41+M45</f>
        <v>26334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</row>
    <row r="30" spans="1:23" ht="27.75" customHeight="1">
      <c r="A30" s="34"/>
      <c r="B30" s="111"/>
      <c r="C30" s="111"/>
      <c r="D30" s="112"/>
      <c r="E30" s="119"/>
      <c r="F30" s="119"/>
      <c r="G30" s="38" t="s">
        <v>59</v>
      </c>
      <c r="H30" s="110">
        <f>H27-H28+H29</f>
        <v>20181602.56</v>
      </c>
      <c r="I30" s="110"/>
      <c r="J30" s="39">
        <f aca="true" t="shared" si="5" ref="J30:O30">J27-J28+J29</f>
        <v>12775241.129999999</v>
      </c>
      <c r="K30" s="39">
        <f t="shared" si="5"/>
        <v>11853259.129999999</v>
      </c>
      <c r="L30" s="39">
        <f t="shared" si="5"/>
        <v>9940818</v>
      </c>
      <c r="M30" s="39">
        <f t="shared" si="5"/>
        <v>1912441.13</v>
      </c>
      <c r="N30" s="39">
        <f t="shared" si="5"/>
        <v>328580</v>
      </c>
      <c r="O30" s="39">
        <f t="shared" si="5"/>
        <v>593402</v>
      </c>
      <c r="P30" s="39">
        <v>0</v>
      </c>
      <c r="Q30" s="39">
        <v>0</v>
      </c>
      <c r="R30" s="39">
        <v>0</v>
      </c>
      <c r="S30" s="39">
        <f>S27-S28+S29</f>
        <v>7406361.43</v>
      </c>
      <c r="T30" s="39">
        <f>T27-T28+T29</f>
        <v>7406361.43</v>
      </c>
      <c r="U30" s="39">
        <f>U27-U28+U29</f>
        <v>7406361.43</v>
      </c>
      <c r="V30" s="39">
        <v>0</v>
      </c>
      <c r="W30" s="39">
        <v>0</v>
      </c>
    </row>
    <row r="31" spans="1:23" ht="16.5" customHeight="1">
      <c r="A31" s="34"/>
      <c r="B31" s="125"/>
      <c r="C31" s="126"/>
      <c r="D31" s="106" t="s">
        <v>85</v>
      </c>
      <c r="E31" s="109" t="s">
        <v>86</v>
      </c>
      <c r="F31" s="109"/>
      <c r="G31" s="38" t="s">
        <v>55</v>
      </c>
      <c r="H31" s="110">
        <f>J31+S31</f>
        <v>6219368</v>
      </c>
      <c r="I31" s="110"/>
      <c r="J31" s="39">
        <f>K31+N31+O31+P31+Q31+R31</f>
        <v>6219368</v>
      </c>
      <c r="K31" s="39">
        <f>L31+M31</f>
        <v>5916190</v>
      </c>
      <c r="L31" s="39">
        <v>5154170</v>
      </c>
      <c r="M31" s="39">
        <v>762020</v>
      </c>
      <c r="N31" s="39">
        <v>0</v>
      </c>
      <c r="O31" s="39">
        <v>303178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</row>
    <row r="32" spans="1:23" ht="16.5" customHeight="1">
      <c r="A32" s="34"/>
      <c r="B32" s="127"/>
      <c r="C32" s="128"/>
      <c r="D32" s="107"/>
      <c r="E32" s="109"/>
      <c r="F32" s="109"/>
      <c r="G32" s="38" t="s">
        <v>57</v>
      </c>
      <c r="H32" s="110">
        <f>J32+S32</f>
        <v>4000</v>
      </c>
      <c r="I32" s="110"/>
      <c r="J32" s="39">
        <f>K32</f>
        <v>4000</v>
      </c>
      <c r="K32" s="39">
        <f>L32+M32</f>
        <v>4000</v>
      </c>
      <c r="L32" s="39">
        <v>0</v>
      </c>
      <c r="M32" s="39">
        <v>4000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</row>
    <row r="33" spans="1:23" ht="16.5" customHeight="1">
      <c r="A33" s="34"/>
      <c r="B33" s="127"/>
      <c r="C33" s="128"/>
      <c r="D33" s="107"/>
      <c r="E33" s="109"/>
      <c r="F33" s="109"/>
      <c r="G33" s="38" t="s">
        <v>58</v>
      </c>
      <c r="H33" s="110">
        <f>J33+S33</f>
        <v>18934</v>
      </c>
      <c r="I33" s="110"/>
      <c r="J33" s="39">
        <f>K33+N33+O33+P33+Q33+R33</f>
        <v>18934</v>
      </c>
      <c r="K33" s="39">
        <f>L33+M33</f>
        <v>18934</v>
      </c>
      <c r="L33" s="39">
        <v>3000</v>
      </c>
      <c r="M33" s="39">
        <v>15934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</row>
    <row r="34" spans="1:23" ht="16.5" customHeight="1">
      <c r="A34" s="34"/>
      <c r="B34" s="129"/>
      <c r="C34" s="130"/>
      <c r="D34" s="108"/>
      <c r="E34" s="109"/>
      <c r="F34" s="109"/>
      <c r="G34" s="38" t="s">
        <v>59</v>
      </c>
      <c r="H34" s="110">
        <f>H31-H32+H33</f>
        <v>6234302</v>
      </c>
      <c r="I34" s="110"/>
      <c r="J34" s="39">
        <f aca="true" t="shared" si="6" ref="J34:O34">J31-J32+J33</f>
        <v>6234302</v>
      </c>
      <c r="K34" s="39">
        <f t="shared" si="6"/>
        <v>5931124</v>
      </c>
      <c r="L34" s="39">
        <f t="shared" si="6"/>
        <v>5157170</v>
      </c>
      <c r="M34" s="39">
        <f t="shared" si="6"/>
        <v>773954</v>
      </c>
      <c r="N34" s="39">
        <f t="shared" si="6"/>
        <v>0</v>
      </c>
      <c r="O34" s="39">
        <f t="shared" si="6"/>
        <v>303178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</row>
    <row r="35" spans="1:23" ht="16.5" customHeight="1">
      <c r="A35" s="34"/>
      <c r="B35" s="125"/>
      <c r="C35" s="126"/>
      <c r="D35" s="106" t="s">
        <v>87</v>
      </c>
      <c r="E35" s="109" t="s">
        <v>92</v>
      </c>
      <c r="F35" s="109"/>
      <c r="G35" s="38" t="s">
        <v>55</v>
      </c>
      <c r="H35" s="110">
        <f>J35+S35</f>
        <v>434378</v>
      </c>
      <c r="I35" s="110"/>
      <c r="J35" s="39">
        <f>K35+N35+O35+P35+Q35+R35</f>
        <v>434378</v>
      </c>
      <c r="K35" s="39">
        <f>L35+M35</f>
        <v>408860</v>
      </c>
      <c r="L35" s="39">
        <v>380267</v>
      </c>
      <c r="M35" s="39">
        <v>28593</v>
      </c>
      <c r="N35" s="39">
        <v>0</v>
      </c>
      <c r="O35" s="39">
        <v>25518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</row>
    <row r="36" spans="1:23" ht="16.5" customHeight="1">
      <c r="A36" s="34"/>
      <c r="B36" s="127"/>
      <c r="C36" s="128"/>
      <c r="D36" s="107"/>
      <c r="E36" s="109"/>
      <c r="F36" s="109"/>
      <c r="G36" s="38" t="s">
        <v>57</v>
      </c>
      <c r="H36" s="110">
        <f>J36+S36</f>
        <v>1095</v>
      </c>
      <c r="I36" s="110"/>
      <c r="J36" s="39">
        <f>K36</f>
        <v>1095</v>
      </c>
      <c r="K36" s="39">
        <f>L36+M36</f>
        <v>1095</v>
      </c>
      <c r="L36" s="39">
        <v>1095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</row>
    <row r="37" spans="1:23" ht="16.5" customHeight="1">
      <c r="A37" s="34"/>
      <c r="B37" s="127"/>
      <c r="C37" s="128"/>
      <c r="D37" s="107"/>
      <c r="E37" s="109"/>
      <c r="F37" s="109"/>
      <c r="G37" s="38" t="s">
        <v>58</v>
      </c>
      <c r="H37" s="110">
        <f>J37+S37</f>
        <v>0</v>
      </c>
      <c r="I37" s="110"/>
      <c r="J37" s="39">
        <f>K37+N37+O37+P37+Q37+R37</f>
        <v>0</v>
      </c>
      <c r="K37" s="39">
        <f>L37+M37</f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</row>
    <row r="38" spans="1:23" ht="16.5" customHeight="1">
      <c r="A38" s="34"/>
      <c r="B38" s="129"/>
      <c r="C38" s="130"/>
      <c r="D38" s="108"/>
      <c r="E38" s="109"/>
      <c r="F38" s="109"/>
      <c r="G38" s="38" t="s">
        <v>59</v>
      </c>
      <c r="H38" s="110">
        <f>H35-H36+H37</f>
        <v>433283</v>
      </c>
      <c r="I38" s="110"/>
      <c r="J38" s="39">
        <f aca="true" t="shared" si="7" ref="J38:O38">J35-J36+J37</f>
        <v>433283</v>
      </c>
      <c r="K38" s="39">
        <f t="shared" si="7"/>
        <v>407765</v>
      </c>
      <c r="L38" s="39">
        <f t="shared" si="7"/>
        <v>379172</v>
      </c>
      <c r="M38" s="39">
        <f t="shared" si="7"/>
        <v>28593</v>
      </c>
      <c r="N38" s="39">
        <f t="shared" si="7"/>
        <v>0</v>
      </c>
      <c r="O38" s="39">
        <f t="shared" si="7"/>
        <v>25518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</row>
    <row r="39" spans="1:23" ht="16.5" customHeight="1">
      <c r="A39" s="34"/>
      <c r="B39" s="125"/>
      <c r="C39" s="126"/>
      <c r="D39" s="106" t="s">
        <v>88</v>
      </c>
      <c r="E39" s="109" t="s">
        <v>91</v>
      </c>
      <c r="F39" s="109"/>
      <c r="G39" s="38" t="s">
        <v>55</v>
      </c>
      <c r="H39" s="110">
        <f>J39+S39</f>
        <v>1254357</v>
      </c>
      <c r="I39" s="110"/>
      <c r="J39" s="39">
        <f>K39+N39+O39+P39+Q39+R39</f>
        <v>1254357</v>
      </c>
      <c r="K39" s="39">
        <f>L39+M39</f>
        <v>894873</v>
      </c>
      <c r="L39" s="39">
        <v>695094</v>
      </c>
      <c r="M39" s="39">
        <v>199779</v>
      </c>
      <c r="N39" s="39">
        <v>328580</v>
      </c>
      <c r="O39" s="39">
        <v>30904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</row>
    <row r="40" spans="1:23" ht="16.5" customHeight="1">
      <c r="A40" s="34"/>
      <c r="B40" s="127"/>
      <c r="C40" s="128"/>
      <c r="D40" s="107"/>
      <c r="E40" s="109"/>
      <c r="F40" s="109"/>
      <c r="G40" s="38" t="s">
        <v>57</v>
      </c>
      <c r="H40" s="110">
        <f>J40+S40</f>
        <v>4430</v>
      </c>
      <c r="I40" s="110"/>
      <c r="J40" s="39">
        <f>K40</f>
        <v>4430</v>
      </c>
      <c r="K40" s="39">
        <f>L40+M40</f>
        <v>4430</v>
      </c>
      <c r="L40" s="39">
        <v>4430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</row>
    <row r="41" spans="1:23" ht="16.5" customHeight="1">
      <c r="A41" s="34"/>
      <c r="B41" s="127"/>
      <c r="C41" s="128"/>
      <c r="D41" s="107"/>
      <c r="E41" s="109"/>
      <c r="F41" s="109"/>
      <c r="G41" s="38" t="s">
        <v>58</v>
      </c>
      <c r="H41" s="110">
        <f>J41+S41</f>
        <v>240</v>
      </c>
      <c r="I41" s="110"/>
      <c r="J41" s="39">
        <f>K41+N41+O41+P41+Q41+R41</f>
        <v>240</v>
      </c>
      <c r="K41" s="39">
        <f>L41+M41</f>
        <v>240</v>
      </c>
      <c r="L41" s="39">
        <v>240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</row>
    <row r="42" spans="1:23" ht="16.5" customHeight="1">
      <c r="A42" s="34"/>
      <c r="B42" s="129"/>
      <c r="C42" s="130"/>
      <c r="D42" s="108"/>
      <c r="E42" s="109"/>
      <c r="F42" s="109"/>
      <c r="G42" s="38" t="s">
        <v>59</v>
      </c>
      <c r="H42" s="110">
        <f>H39-H40+H41</f>
        <v>1250167</v>
      </c>
      <c r="I42" s="110"/>
      <c r="J42" s="39">
        <f aca="true" t="shared" si="8" ref="J42:O42">J39-J40+J41</f>
        <v>1250167</v>
      </c>
      <c r="K42" s="39">
        <f t="shared" si="8"/>
        <v>890683</v>
      </c>
      <c r="L42" s="39">
        <f t="shared" si="8"/>
        <v>690904</v>
      </c>
      <c r="M42" s="39">
        <f t="shared" si="8"/>
        <v>199779</v>
      </c>
      <c r="N42" s="39">
        <f t="shared" si="8"/>
        <v>328580</v>
      </c>
      <c r="O42" s="39">
        <f t="shared" si="8"/>
        <v>30904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</row>
    <row r="43" spans="1:23" ht="16.5" customHeight="1">
      <c r="A43" s="34"/>
      <c r="B43" s="125"/>
      <c r="C43" s="126"/>
      <c r="D43" s="106" t="s">
        <v>89</v>
      </c>
      <c r="E43" s="109" t="s">
        <v>90</v>
      </c>
      <c r="F43" s="109"/>
      <c r="G43" s="38" t="s">
        <v>55</v>
      </c>
      <c r="H43" s="110">
        <f>J43+S43</f>
        <v>4196415</v>
      </c>
      <c r="I43" s="110"/>
      <c r="J43" s="39">
        <f>K43+N43+O43+P43+Q43+R43</f>
        <v>4196415</v>
      </c>
      <c r="K43" s="39">
        <f>L43+M43</f>
        <v>3962613</v>
      </c>
      <c r="L43" s="39">
        <v>3491802</v>
      </c>
      <c r="M43" s="39">
        <v>470811</v>
      </c>
      <c r="N43" s="39">
        <v>0</v>
      </c>
      <c r="O43" s="39">
        <v>233802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</row>
    <row r="44" spans="1:23" ht="16.5" customHeight="1">
      <c r="A44" s="34"/>
      <c r="B44" s="127"/>
      <c r="C44" s="128"/>
      <c r="D44" s="107"/>
      <c r="E44" s="109"/>
      <c r="F44" s="109"/>
      <c r="G44" s="38" t="s">
        <v>57</v>
      </c>
      <c r="H44" s="110">
        <f>J44+S44</f>
        <v>20049</v>
      </c>
      <c r="I44" s="110"/>
      <c r="J44" s="39">
        <f>K44</f>
        <v>20049</v>
      </c>
      <c r="K44" s="39">
        <f>L44+M44</f>
        <v>20049</v>
      </c>
      <c r="L44" s="39">
        <v>18569</v>
      </c>
      <c r="M44" s="39">
        <v>1480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</row>
    <row r="45" spans="1:23" ht="16.5" customHeight="1">
      <c r="A45" s="34"/>
      <c r="B45" s="127"/>
      <c r="C45" s="128"/>
      <c r="D45" s="107"/>
      <c r="E45" s="109"/>
      <c r="F45" s="109"/>
      <c r="G45" s="38" t="s">
        <v>58</v>
      </c>
      <c r="H45" s="110">
        <f>J45+S45</f>
        <v>14800</v>
      </c>
      <c r="I45" s="110"/>
      <c r="J45" s="39">
        <f>K45+N45+O45+P45+Q45+R45</f>
        <v>14800</v>
      </c>
      <c r="K45" s="39">
        <f>L45+M45</f>
        <v>10400</v>
      </c>
      <c r="L45" s="39">
        <v>0</v>
      </c>
      <c r="M45" s="39">
        <v>10400</v>
      </c>
      <c r="N45" s="39">
        <v>0</v>
      </c>
      <c r="O45" s="39">
        <f>O61</f>
        <v>4400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</row>
    <row r="46" spans="1:23" ht="16.5" customHeight="1">
      <c r="A46" s="34"/>
      <c r="B46" s="129"/>
      <c r="C46" s="130"/>
      <c r="D46" s="108"/>
      <c r="E46" s="109"/>
      <c r="F46" s="109"/>
      <c r="G46" s="38" t="s">
        <v>59</v>
      </c>
      <c r="H46" s="110">
        <f>H43-H44+H45</f>
        <v>4191166</v>
      </c>
      <c r="I46" s="110"/>
      <c r="J46" s="39">
        <f aca="true" t="shared" si="9" ref="J46:O46">J43-J44+J45</f>
        <v>4191166</v>
      </c>
      <c r="K46" s="39">
        <f t="shared" si="9"/>
        <v>3952964</v>
      </c>
      <c r="L46" s="39">
        <f t="shared" si="9"/>
        <v>3473233</v>
      </c>
      <c r="M46" s="39">
        <f t="shared" si="9"/>
        <v>479731</v>
      </c>
      <c r="N46" s="39">
        <f t="shared" si="9"/>
        <v>0</v>
      </c>
      <c r="O46" s="39">
        <f t="shared" si="9"/>
        <v>238202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</row>
    <row r="47" spans="1:23" ht="16.5" customHeight="1">
      <c r="A47" s="34"/>
      <c r="B47" s="111" t="s">
        <v>93</v>
      </c>
      <c r="C47" s="111"/>
      <c r="D47" s="112"/>
      <c r="E47" s="119" t="s">
        <v>73</v>
      </c>
      <c r="F47" s="119"/>
      <c r="G47" s="38" t="s">
        <v>55</v>
      </c>
      <c r="H47" s="110">
        <f>J47+S47</f>
        <v>4895966</v>
      </c>
      <c r="I47" s="110"/>
      <c r="J47" s="39">
        <f>K47+O47</f>
        <v>4895966</v>
      </c>
      <c r="K47" s="39">
        <f>L47+M47</f>
        <v>1708761</v>
      </c>
      <c r="L47" s="39">
        <v>1148509</v>
      </c>
      <c r="M47" s="39">
        <v>560252</v>
      </c>
      <c r="N47" s="39" t="s">
        <v>56</v>
      </c>
      <c r="O47" s="39">
        <v>3187205</v>
      </c>
      <c r="P47" s="39" t="s">
        <v>56</v>
      </c>
      <c r="Q47" s="39" t="s">
        <v>56</v>
      </c>
      <c r="R47" s="39" t="s">
        <v>56</v>
      </c>
      <c r="S47" s="39">
        <f>T47+V47+W47</f>
        <v>0</v>
      </c>
      <c r="T47" s="39" t="s">
        <v>56</v>
      </c>
      <c r="U47" s="39">
        <v>0</v>
      </c>
      <c r="V47" s="39" t="s">
        <v>56</v>
      </c>
      <c r="W47" s="39">
        <v>0</v>
      </c>
    </row>
    <row r="48" spans="1:23" ht="16.5" customHeight="1">
      <c r="A48" s="34"/>
      <c r="B48" s="111"/>
      <c r="C48" s="111"/>
      <c r="D48" s="112"/>
      <c r="E48" s="119"/>
      <c r="F48" s="119"/>
      <c r="G48" s="38" t="s">
        <v>57</v>
      </c>
      <c r="H48" s="110">
        <f>J48+S48</f>
        <v>40200</v>
      </c>
      <c r="I48" s="110"/>
      <c r="J48" s="39">
        <f>K48+O48</f>
        <v>40200</v>
      </c>
      <c r="K48" s="39">
        <f>L48+M48</f>
        <v>0</v>
      </c>
      <c r="L48" s="39">
        <v>0</v>
      </c>
      <c r="M48" s="39" t="s">
        <v>56</v>
      </c>
      <c r="N48" s="39" t="s">
        <v>56</v>
      </c>
      <c r="O48" s="39">
        <f>O52</f>
        <v>40200</v>
      </c>
      <c r="P48" s="39" t="s">
        <v>56</v>
      </c>
      <c r="Q48" s="39" t="s">
        <v>56</v>
      </c>
      <c r="R48" s="39" t="s">
        <v>56</v>
      </c>
      <c r="S48" s="39">
        <f>T48+V48+W48</f>
        <v>0</v>
      </c>
      <c r="T48" s="39" t="s">
        <v>56</v>
      </c>
      <c r="U48" s="39">
        <v>0</v>
      </c>
      <c r="V48" s="39" t="s">
        <v>56</v>
      </c>
      <c r="W48" s="39">
        <v>0</v>
      </c>
    </row>
    <row r="49" spans="1:23" ht="16.5" customHeight="1">
      <c r="A49" s="34"/>
      <c r="B49" s="111"/>
      <c r="C49" s="111"/>
      <c r="D49" s="112"/>
      <c r="E49" s="119"/>
      <c r="F49" s="119"/>
      <c r="G49" s="38" t="s">
        <v>58</v>
      </c>
      <c r="H49" s="110">
        <f>J49+S49</f>
        <v>44600</v>
      </c>
      <c r="I49" s="110"/>
      <c r="J49" s="39">
        <f>K49+O49</f>
        <v>44600</v>
      </c>
      <c r="K49" s="39">
        <f>L49+M49</f>
        <v>0</v>
      </c>
      <c r="L49" s="39">
        <v>0</v>
      </c>
      <c r="M49" s="39" t="s">
        <v>56</v>
      </c>
      <c r="N49" s="39" t="s">
        <v>56</v>
      </c>
      <c r="O49" s="39">
        <f>O57+O61</f>
        <v>44600</v>
      </c>
      <c r="P49" s="39" t="s">
        <v>56</v>
      </c>
      <c r="Q49" s="39" t="s">
        <v>56</v>
      </c>
      <c r="R49" s="39" t="s">
        <v>56</v>
      </c>
      <c r="S49" s="39">
        <v>0</v>
      </c>
      <c r="T49" s="39">
        <v>0</v>
      </c>
      <c r="U49" s="39">
        <v>0</v>
      </c>
      <c r="V49" s="39" t="s">
        <v>56</v>
      </c>
      <c r="W49" s="39">
        <v>0</v>
      </c>
    </row>
    <row r="50" spans="1:23" ht="16.5" customHeight="1">
      <c r="A50" s="34"/>
      <c r="B50" s="111"/>
      <c r="C50" s="111"/>
      <c r="D50" s="112"/>
      <c r="E50" s="119"/>
      <c r="F50" s="119"/>
      <c r="G50" s="38" t="s">
        <v>59</v>
      </c>
      <c r="H50" s="110">
        <f>H47-H48+H49</f>
        <v>4900366</v>
      </c>
      <c r="I50" s="110"/>
      <c r="J50" s="39">
        <f>J47-J48+J49</f>
        <v>4900366</v>
      </c>
      <c r="K50" s="39">
        <f>K47-K48+K49</f>
        <v>1708761</v>
      </c>
      <c r="L50" s="39">
        <f aca="true" t="shared" si="10" ref="L50:W50">L47-L48+L49</f>
        <v>1148509</v>
      </c>
      <c r="M50" s="39">
        <f t="shared" si="10"/>
        <v>560252</v>
      </c>
      <c r="N50" s="39">
        <f t="shared" si="10"/>
        <v>0</v>
      </c>
      <c r="O50" s="39">
        <f t="shared" si="10"/>
        <v>3191605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>S47-S48+S49</f>
        <v>0</v>
      </c>
      <c r="T50" s="39">
        <f t="shared" si="10"/>
        <v>0</v>
      </c>
      <c r="U50" s="39">
        <f t="shared" si="10"/>
        <v>0</v>
      </c>
      <c r="V50" s="39">
        <f t="shared" si="10"/>
        <v>0</v>
      </c>
      <c r="W50" s="39">
        <f t="shared" si="10"/>
        <v>0</v>
      </c>
    </row>
    <row r="51" spans="1:23" ht="17.25" customHeight="1">
      <c r="A51" s="34"/>
      <c r="B51" s="111"/>
      <c r="C51" s="111"/>
      <c r="D51" s="112" t="s">
        <v>112</v>
      </c>
      <c r="E51" s="113" t="s">
        <v>113</v>
      </c>
      <c r="F51" s="113"/>
      <c r="G51" s="38" t="s">
        <v>55</v>
      </c>
      <c r="H51" s="114">
        <f>J51+S51</f>
        <v>321800</v>
      </c>
      <c r="I51" s="85"/>
      <c r="J51" s="39">
        <f>K51+N51+O51+P51+Q51+R51</f>
        <v>321800</v>
      </c>
      <c r="K51" s="39">
        <f>L51+M51</f>
        <v>0</v>
      </c>
      <c r="L51" s="39">
        <v>0</v>
      </c>
      <c r="M51" s="39">
        <v>0</v>
      </c>
      <c r="N51" s="39" t="s">
        <v>56</v>
      </c>
      <c r="O51" s="39">
        <v>321800</v>
      </c>
      <c r="P51" s="39" t="s">
        <v>56</v>
      </c>
      <c r="Q51" s="39" t="s">
        <v>56</v>
      </c>
      <c r="R51" s="39" t="s">
        <v>56</v>
      </c>
      <c r="S51" s="39">
        <f>T51+V51+W51</f>
        <v>0</v>
      </c>
      <c r="T51" s="39" t="s">
        <v>56</v>
      </c>
      <c r="U51" s="39">
        <v>0</v>
      </c>
      <c r="V51" s="39" t="s">
        <v>56</v>
      </c>
      <c r="W51" s="39">
        <v>0</v>
      </c>
    </row>
    <row r="52" spans="1:23" ht="19.5" customHeight="1">
      <c r="A52" s="34"/>
      <c r="B52" s="111"/>
      <c r="C52" s="111"/>
      <c r="D52" s="112"/>
      <c r="E52" s="113"/>
      <c r="F52" s="113"/>
      <c r="G52" s="38" t="s">
        <v>57</v>
      </c>
      <c r="H52" s="114">
        <f>J52+S52</f>
        <v>40200</v>
      </c>
      <c r="I52" s="85"/>
      <c r="J52" s="39">
        <f>K52+N52+O52+P52+Q52+R52</f>
        <v>40200</v>
      </c>
      <c r="K52" s="39">
        <f>L52+M52</f>
        <v>0</v>
      </c>
      <c r="L52" s="39" t="s">
        <v>56</v>
      </c>
      <c r="M52" s="39" t="s">
        <v>56</v>
      </c>
      <c r="N52" s="39" t="s">
        <v>56</v>
      </c>
      <c r="O52" s="39">
        <v>40200</v>
      </c>
      <c r="P52" s="39" t="s">
        <v>56</v>
      </c>
      <c r="Q52" s="39" t="s">
        <v>56</v>
      </c>
      <c r="R52" s="39" t="s">
        <v>56</v>
      </c>
      <c r="S52" s="39">
        <f>T52+V52+W52</f>
        <v>0</v>
      </c>
      <c r="T52" s="39" t="s">
        <v>56</v>
      </c>
      <c r="U52" s="39">
        <v>0</v>
      </c>
      <c r="V52" s="39" t="s">
        <v>56</v>
      </c>
      <c r="W52" s="39">
        <v>0</v>
      </c>
    </row>
    <row r="53" spans="1:23" ht="17.25" customHeight="1">
      <c r="A53" s="34"/>
      <c r="B53" s="111"/>
      <c r="C53" s="111"/>
      <c r="D53" s="112"/>
      <c r="E53" s="113"/>
      <c r="F53" s="113"/>
      <c r="G53" s="38" t="s">
        <v>58</v>
      </c>
      <c r="H53" s="114">
        <f>J53+S53</f>
        <v>0</v>
      </c>
      <c r="I53" s="85"/>
      <c r="J53" s="39">
        <f>K53+N53+O53+P53+Q53+R53</f>
        <v>0</v>
      </c>
      <c r="K53" s="39">
        <f>L53+M53</f>
        <v>0</v>
      </c>
      <c r="L53" s="39">
        <v>0</v>
      </c>
      <c r="M53" s="39" t="s">
        <v>56</v>
      </c>
      <c r="N53" s="39" t="s">
        <v>56</v>
      </c>
      <c r="O53" s="39">
        <v>0</v>
      </c>
      <c r="P53" s="39" t="s">
        <v>56</v>
      </c>
      <c r="Q53" s="39" t="s">
        <v>56</v>
      </c>
      <c r="R53" s="39" t="s">
        <v>56</v>
      </c>
      <c r="S53" s="39">
        <f>T53+V53+W53</f>
        <v>0</v>
      </c>
      <c r="T53" s="39" t="s">
        <v>56</v>
      </c>
      <c r="U53" s="39">
        <v>0</v>
      </c>
      <c r="V53" s="39" t="s">
        <v>56</v>
      </c>
      <c r="W53" s="39">
        <v>0</v>
      </c>
    </row>
    <row r="54" spans="1:23" ht="24.75" customHeight="1">
      <c r="A54" s="34"/>
      <c r="B54" s="111"/>
      <c r="C54" s="111"/>
      <c r="D54" s="112"/>
      <c r="E54" s="113"/>
      <c r="F54" s="113"/>
      <c r="G54" s="38" t="s">
        <v>59</v>
      </c>
      <c r="H54" s="110">
        <f>H51-H52+H53</f>
        <v>281600</v>
      </c>
      <c r="I54" s="110"/>
      <c r="J54" s="41">
        <f>J51-J52+J53</f>
        <v>281600</v>
      </c>
      <c r="K54" s="41">
        <f>K51-K52+K53</f>
        <v>0</v>
      </c>
      <c r="L54" s="39">
        <f aca="true" t="shared" si="11" ref="L54:W54">L51-L52+L53</f>
        <v>0</v>
      </c>
      <c r="M54" s="39">
        <f t="shared" si="11"/>
        <v>0</v>
      </c>
      <c r="N54" s="39">
        <f t="shared" si="11"/>
        <v>0</v>
      </c>
      <c r="O54" s="39">
        <f t="shared" si="11"/>
        <v>281600</v>
      </c>
      <c r="P54" s="39">
        <f t="shared" si="11"/>
        <v>0</v>
      </c>
      <c r="Q54" s="39">
        <f t="shared" si="11"/>
        <v>0</v>
      </c>
      <c r="R54" s="39">
        <f t="shared" si="11"/>
        <v>0</v>
      </c>
      <c r="S54" s="41">
        <f t="shared" si="11"/>
        <v>0</v>
      </c>
      <c r="T54" s="39">
        <f t="shared" si="11"/>
        <v>0</v>
      </c>
      <c r="U54" s="39">
        <f t="shared" si="11"/>
        <v>0</v>
      </c>
      <c r="V54" s="39">
        <f t="shared" si="11"/>
        <v>0</v>
      </c>
      <c r="W54" s="39">
        <f t="shared" si="11"/>
        <v>0</v>
      </c>
    </row>
    <row r="55" spans="1:23" ht="21" customHeight="1">
      <c r="A55" s="34"/>
      <c r="B55" s="105"/>
      <c r="C55" s="105"/>
      <c r="D55" s="106" t="s">
        <v>114</v>
      </c>
      <c r="E55" s="109" t="s">
        <v>115</v>
      </c>
      <c r="F55" s="109"/>
      <c r="G55" s="38" t="s">
        <v>55</v>
      </c>
      <c r="H55" s="110">
        <f>J55+S55</f>
        <v>166000</v>
      </c>
      <c r="I55" s="110"/>
      <c r="J55" s="39">
        <f>K55+N55+O55+P55+Q55+R55</f>
        <v>166000</v>
      </c>
      <c r="K55" s="39">
        <f>L55+M55</f>
        <v>0</v>
      </c>
      <c r="L55" s="39">
        <v>0</v>
      </c>
      <c r="M55" s="39">
        <v>0</v>
      </c>
      <c r="N55" s="39" t="s">
        <v>56</v>
      </c>
      <c r="O55" s="39">
        <v>166000</v>
      </c>
      <c r="P55" s="39" t="s">
        <v>56</v>
      </c>
      <c r="Q55" s="39" t="s">
        <v>56</v>
      </c>
      <c r="R55" s="39" t="s">
        <v>56</v>
      </c>
      <c r="S55" s="39">
        <f>T55+V55+W55</f>
        <v>0</v>
      </c>
      <c r="T55" s="39" t="s">
        <v>56</v>
      </c>
      <c r="U55" s="39">
        <v>0</v>
      </c>
      <c r="V55" s="39" t="s">
        <v>56</v>
      </c>
      <c r="W55" s="39">
        <v>0</v>
      </c>
    </row>
    <row r="56" spans="1:23" ht="19.5" customHeight="1">
      <c r="A56" s="34"/>
      <c r="B56" s="105"/>
      <c r="C56" s="105"/>
      <c r="D56" s="107"/>
      <c r="E56" s="109"/>
      <c r="F56" s="109"/>
      <c r="G56" s="38" t="s">
        <v>57</v>
      </c>
      <c r="H56" s="110">
        <f>J56+S56</f>
        <v>0</v>
      </c>
      <c r="I56" s="110"/>
      <c r="J56" s="39">
        <f>K56+N56+O56+P56+Q56+R56</f>
        <v>0</v>
      </c>
      <c r="K56" s="39">
        <f>L56+M56</f>
        <v>0</v>
      </c>
      <c r="L56" s="39" t="s">
        <v>56</v>
      </c>
      <c r="M56" s="39" t="s">
        <v>56</v>
      </c>
      <c r="N56" s="39" t="s">
        <v>56</v>
      </c>
      <c r="O56" s="39" t="s">
        <v>56</v>
      </c>
      <c r="P56" s="39" t="s">
        <v>56</v>
      </c>
      <c r="Q56" s="39" t="s">
        <v>56</v>
      </c>
      <c r="R56" s="39" t="s">
        <v>56</v>
      </c>
      <c r="S56" s="39">
        <f>T56+V56+W56</f>
        <v>0</v>
      </c>
      <c r="T56" s="39" t="s">
        <v>56</v>
      </c>
      <c r="U56" s="39">
        <v>0</v>
      </c>
      <c r="V56" s="39" t="s">
        <v>56</v>
      </c>
      <c r="W56" s="39">
        <v>0</v>
      </c>
    </row>
    <row r="57" spans="1:23" ht="12.75" customHeight="1">
      <c r="A57" s="34"/>
      <c r="B57" s="105"/>
      <c r="C57" s="105"/>
      <c r="D57" s="107"/>
      <c r="E57" s="109"/>
      <c r="F57" s="109"/>
      <c r="G57" s="38" t="s">
        <v>58</v>
      </c>
      <c r="H57" s="110">
        <f>J57+S57</f>
        <v>40200</v>
      </c>
      <c r="I57" s="110"/>
      <c r="J57" s="39">
        <f>K57+N57+O57+P57+Q57+R57</f>
        <v>40200</v>
      </c>
      <c r="K57" s="39">
        <f>L57+M57</f>
        <v>0</v>
      </c>
      <c r="L57" s="39">
        <v>0</v>
      </c>
      <c r="M57" s="39" t="s">
        <v>56</v>
      </c>
      <c r="N57" s="39" t="s">
        <v>56</v>
      </c>
      <c r="O57" s="39">
        <v>40200</v>
      </c>
      <c r="P57" s="39" t="s">
        <v>56</v>
      </c>
      <c r="Q57" s="39" t="s">
        <v>56</v>
      </c>
      <c r="R57" s="39" t="s">
        <v>56</v>
      </c>
      <c r="S57" s="39">
        <f>T57+V57+W57</f>
        <v>0</v>
      </c>
      <c r="T57" s="39" t="s">
        <v>56</v>
      </c>
      <c r="U57" s="39">
        <v>0</v>
      </c>
      <c r="V57" s="39" t="s">
        <v>56</v>
      </c>
      <c r="W57" s="39">
        <v>0</v>
      </c>
    </row>
    <row r="58" spans="1:23" ht="16.5" customHeight="1">
      <c r="A58" s="34"/>
      <c r="B58" s="105"/>
      <c r="C58" s="105"/>
      <c r="D58" s="108"/>
      <c r="E58" s="109"/>
      <c r="F58" s="109"/>
      <c r="G58" s="38" t="s">
        <v>59</v>
      </c>
      <c r="H58" s="110">
        <f>H55-H56+H57</f>
        <v>206200</v>
      </c>
      <c r="I58" s="110"/>
      <c r="J58" s="39">
        <f>J55-J56+J57</f>
        <v>206200</v>
      </c>
      <c r="K58" s="39">
        <f>K55-K56+K57</f>
        <v>0</v>
      </c>
      <c r="L58" s="39">
        <f aca="true" t="shared" si="12" ref="L58:W58">L55-L56+L57</f>
        <v>0</v>
      </c>
      <c r="M58" s="39">
        <f t="shared" si="12"/>
        <v>0</v>
      </c>
      <c r="N58" s="39">
        <f t="shared" si="12"/>
        <v>0</v>
      </c>
      <c r="O58" s="39">
        <f t="shared" si="12"/>
        <v>206200</v>
      </c>
      <c r="P58" s="39">
        <f t="shared" si="12"/>
        <v>0</v>
      </c>
      <c r="Q58" s="39">
        <f t="shared" si="12"/>
        <v>0</v>
      </c>
      <c r="R58" s="39">
        <f t="shared" si="12"/>
        <v>0</v>
      </c>
      <c r="S58" s="39">
        <f t="shared" si="12"/>
        <v>0</v>
      </c>
      <c r="T58" s="39">
        <f t="shared" si="12"/>
        <v>0</v>
      </c>
      <c r="U58" s="39">
        <f t="shared" si="12"/>
        <v>0</v>
      </c>
      <c r="V58" s="39">
        <f t="shared" si="12"/>
        <v>0</v>
      </c>
      <c r="W58" s="39">
        <f t="shared" si="12"/>
        <v>0</v>
      </c>
    </row>
    <row r="59" spans="1:23" ht="16.5" customHeight="1">
      <c r="A59" s="34"/>
      <c r="B59" s="125"/>
      <c r="C59" s="126"/>
      <c r="D59" s="106" t="s">
        <v>94</v>
      </c>
      <c r="E59" s="109" t="s">
        <v>81</v>
      </c>
      <c r="F59" s="109"/>
      <c r="G59" s="38" t="s">
        <v>55</v>
      </c>
      <c r="H59" s="110">
        <f>J59</f>
        <v>160100</v>
      </c>
      <c r="I59" s="110"/>
      <c r="J59" s="39">
        <f>K59+N59+O59</f>
        <v>160100</v>
      </c>
      <c r="K59" s="39">
        <f>L59+M59</f>
        <v>15000</v>
      </c>
      <c r="L59" s="39">
        <v>0</v>
      </c>
      <c r="M59" s="39">
        <v>15000</v>
      </c>
      <c r="N59" s="39" t="s">
        <v>56</v>
      </c>
      <c r="O59" s="39">
        <v>145100</v>
      </c>
      <c r="P59" s="39" t="s">
        <v>56</v>
      </c>
      <c r="Q59" s="39" t="s">
        <v>56</v>
      </c>
      <c r="R59" s="39" t="s">
        <v>56</v>
      </c>
      <c r="S59" s="39">
        <f>T59+V59+W59</f>
        <v>0</v>
      </c>
      <c r="T59" s="39" t="s">
        <v>56</v>
      </c>
      <c r="U59" s="39">
        <v>0</v>
      </c>
      <c r="V59" s="39" t="s">
        <v>56</v>
      </c>
      <c r="W59" s="39">
        <v>0</v>
      </c>
    </row>
    <row r="60" spans="1:23" ht="16.5" customHeight="1">
      <c r="A60" s="34"/>
      <c r="B60" s="127"/>
      <c r="C60" s="128"/>
      <c r="D60" s="107"/>
      <c r="E60" s="109"/>
      <c r="F60" s="109"/>
      <c r="G60" s="38" t="s">
        <v>57</v>
      </c>
      <c r="H60" s="110">
        <f>J60+S60</f>
        <v>0</v>
      </c>
      <c r="I60" s="110"/>
      <c r="J60" s="39">
        <f>K60+N60+O60+P60+Q60+R60</f>
        <v>0</v>
      </c>
      <c r="K60" s="39">
        <f>L60+M60</f>
        <v>0</v>
      </c>
      <c r="L60" s="39" t="s">
        <v>56</v>
      </c>
      <c r="M60" s="39" t="s">
        <v>56</v>
      </c>
      <c r="N60" s="39" t="s">
        <v>56</v>
      </c>
      <c r="O60" s="39" t="s">
        <v>56</v>
      </c>
      <c r="P60" s="39" t="s">
        <v>56</v>
      </c>
      <c r="Q60" s="39" t="s">
        <v>56</v>
      </c>
      <c r="R60" s="39" t="s">
        <v>56</v>
      </c>
      <c r="S60" s="39">
        <f>T60+V60+W60</f>
        <v>0</v>
      </c>
      <c r="T60" s="39" t="s">
        <v>56</v>
      </c>
      <c r="U60" s="39">
        <v>0</v>
      </c>
      <c r="V60" s="39" t="s">
        <v>56</v>
      </c>
      <c r="W60" s="39">
        <v>0</v>
      </c>
    </row>
    <row r="61" spans="1:23" ht="16.5" customHeight="1">
      <c r="A61" s="34"/>
      <c r="B61" s="127"/>
      <c r="C61" s="128"/>
      <c r="D61" s="107"/>
      <c r="E61" s="109"/>
      <c r="F61" s="109"/>
      <c r="G61" s="38" t="s">
        <v>58</v>
      </c>
      <c r="H61" s="110">
        <f>J61+S61</f>
        <v>4400</v>
      </c>
      <c r="I61" s="110"/>
      <c r="J61" s="39">
        <f>K61+N61+O61+P61+Q61+R61</f>
        <v>4400</v>
      </c>
      <c r="K61" s="39">
        <f>L61+M61</f>
        <v>0</v>
      </c>
      <c r="L61" s="39">
        <v>0</v>
      </c>
      <c r="M61" s="39" t="s">
        <v>56</v>
      </c>
      <c r="N61" s="39" t="s">
        <v>56</v>
      </c>
      <c r="O61" s="39">
        <v>4400</v>
      </c>
      <c r="P61" s="39" t="s">
        <v>56</v>
      </c>
      <c r="Q61" s="39" t="s">
        <v>56</v>
      </c>
      <c r="R61" s="39" t="s">
        <v>56</v>
      </c>
      <c r="S61" s="39">
        <f>T61+V61+W61</f>
        <v>0</v>
      </c>
      <c r="T61" s="39">
        <v>0</v>
      </c>
      <c r="U61" s="39">
        <v>0</v>
      </c>
      <c r="V61" s="39" t="s">
        <v>56</v>
      </c>
      <c r="W61" s="39">
        <v>0</v>
      </c>
    </row>
    <row r="62" spans="1:23" ht="16.5" customHeight="1">
      <c r="A62" s="34"/>
      <c r="B62" s="129"/>
      <c r="C62" s="130"/>
      <c r="D62" s="108"/>
      <c r="E62" s="109"/>
      <c r="F62" s="109"/>
      <c r="G62" s="38" t="s">
        <v>59</v>
      </c>
      <c r="H62" s="110">
        <f>H59-H60+H61</f>
        <v>164500</v>
      </c>
      <c r="I62" s="110"/>
      <c r="J62" s="39">
        <f aca="true" t="shared" si="13" ref="J62:W62">J59-J60+J61</f>
        <v>164500</v>
      </c>
      <c r="K62" s="39">
        <f t="shared" si="13"/>
        <v>15000</v>
      </c>
      <c r="L62" s="39">
        <f t="shared" si="13"/>
        <v>0</v>
      </c>
      <c r="M62" s="39">
        <f t="shared" si="13"/>
        <v>15000</v>
      </c>
      <c r="N62" s="39">
        <f t="shared" si="13"/>
        <v>0</v>
      </c>
      <c r="O62" s="39">
        <f t="shared" si="13"/>
        <v>149500</v>
      </c>
      <c r="P62" s="39">
        <f t="shared" si="13"/>
        <v>0</v>
      </c>
      <c r="Q62" s="39">
        <f t="shared" si="13"/>
        <v>0</v>
      </c>
      <c r="R62" s="39">
        <f t="shared" si="13"/>
        <v>0</v>
      </c>
      <c r="S62" s="39">
        <f t="shared" si="13"/>
        <v>0</v>
      </c>
      <c r="T62" s="39">
        <f t="shared" si="13"/>
        <v>0</v>
      </c>
      <c r="U62" s="39">
        <f t="shared" si="13"/>
        <v>0</v>
      </c>
      <c r="V62" s="39">
        <f t="shared" si="13"/>
        <v>0</v>
      </c>
      <c r="W62" s="39">
        <f t="shared" si="13"/>
        <v>0</v>
      </c>
    </row>
    <row r="63" spans="1:24" ht="18" customHeight="1">
      <c r="A63" s="34"/>
      <c r="B63" s="111" t="s">
        <v>66</v>
      </c>
      <c r="C63" s="111"/>
      <c r="D63" s="112"/>
      <c r="E63" s="119" t="s">
        <v>64</v>
      </c>
      <c r="F63" s="119"/>
      <c r="G63" s="38" t="s">
        <v>55</v>
      </c>
      <c r="H63" s="110">
        <f>J63+S63</f>
        <v>343023</v>
      </c>
      <c r="I63" s="120"/>
      <c r="J63" s="41">
        <f>K63+O63</f>
        <v>343023</v>
      </c>
      <c r="K63" s="39">
        <f>L63+M63</f>
        <v>285508</v>
      </c>
      <c r="L63" s="39">
        <v>262415</v>
      </c>
      <c r="M63" s="39">
        <v>23093</v>
      </c>
      <c r="N63" s="39" t="s">
        <v>56</v>
      </c>
      <c r="O63" s="39">
        <v>57515</v>
      </c>
      <c r="P63" s="39" t="s">
        <v>56</v>
      </c>
      <c r="Q63" s="39" t="s">
        <v>56</v>
      </c>
      <c r="R63" s="39" t="s">
        <v>56</v>
      </c>
      <c r="S63" s="39">
        <f>T63+V63+W63</f>
        <v>0</v>
      </c>
      <c r="T63" s="39">
        <v>0</v>
      </c>
      <c r="U63" s="39">
        <v>0</v>
      </c>
      <c r="V63" s="39">
        <v>0</v>
      </c>
      <c r="W63" s="39">
        <v>0</v>
      </c>
      <c r="X63" s="116"/>
    </row>
    <row r="64" spans="1:24" ht="17.25" customHeight="1">
      <c r="A64" s="34"/>
      <c r="B64" s="111"/>
      <c r="C64" s="111"/>
      <c r="D64" s="112"/>
      <c r="E64" s="119"/>
      <c r="F64" s="119"/>
      <c r="G64" s="38" t="s">
        <v>57</v>
      </c>
      <c r="H64" s="110">
        <f>J64+S64</f>
        <v>0</v>
      </c>
      <c r="I64" s="120"/>
      <c r="J64" s="39">
        <f>K64+N64+O64+P64+Q64+R64</f>
        <v>0</v>
      </c>
      <c r="K64" s="39">
        <f>L64+M64</f>
        <v>0</v>
      </c>
      <c r="L64" s="39">
        <v>0</v>
      </c>
      <c r="M64" s="39" t="s">
        <v>56</v>
      </c>
      <c r="N64" s="39" t="s">
        <v>56</v>
      </c>
      <c r="O64" s="39" t="s">
        <v>56</v>
      </c>
      <c r="P64" s="39" t="s">
        <v>56</v>
      </c>
      <c r="Q64" s="39" t="s">
        <v>56</v>
      </c>
      <c r="R64" s="39" t="s">
        <v>56</v>
      </c>
      <c r="S64" s="39">
        <f>T64+V64+W64</f>
        <v>0</v>
      </c>
      <c r="T64" s="39">
        <v>0</v>
      </c>
      <c r="U64" s="39">
        <v>0</v>
      </c>
      <c r="V64" s="39" t="s">
        <v>56</v>
      </c>
      <c r="W64" s="39">
        <v>0</v>
      </c>
      <c r="X64" s="116"/>
    </row>
    <row r="65" spans="1:24" ht="15.75" customHeight="1">
      <c r="A65" s="34"/>
      <c r="B65" s="111"/>
      <c r="C65" s="111"/>
      <c r="D65" s="112"/>
      <c r="E65" s="119"/>
      <c r="F65" s="119"/>
      <c r="G65" s="38" t="s">
        <v>58</v>
      </c>
      <c r="H65" s="110">
        <f>J65+S65</f>
        <v>2700</v>
      </c>
      <c r="I65" s="120"/>
      <c r="J65" s="39">
        <f>K65+N65+O65+P65+Q65+R65</f>
        <v>2700</v>
      </c>
      <c r="K65" s="39">
        <f>L65+M65</f>
        <v>0</v>
      </c>
      <c r="L65" s="39">
        <v>0</v>
      </c>
      <c r="M65" s="39">
        <f>M69</f>
        <v>0</v>
      </c>
      <c r="N65" s="39" t="s">
        <v>56</v>
      </c>
      <c r="O65" s="39">
        <v>2700</v>
      </c>
      <c r="P65" s="39" t="s">
        <v>56</v>
      </c>
      <c r="Q65" s="39" t="s">
        <v>56</v>
      </c>
      <c r="R65" s="39" t="s">
        <v>56</v>
      </c>
      <c r="S65" s="39">
        <f>T65+V65+W65</f>
        <v>0</v>
      </c>
      <c r="T65" s="39">
        <v>0</v>
      </c>
      <c r="U65" s="39">
        <v>0</v>
      </c>
      <c r="V65" s="39" t="s">
        <v>56</v>
      </c>
      <c r="W65" s="39">
        <v>0</v>
      </c>
      <c r="X65" s="116"/>
    </row>
    <row r="66" spans="1:23" ht="21" customHeight="1">
      <c r="A66" s="34"/>
      <c r="B66" s="111"/>
      <c r="C66" s="111"/>
      <c r="D66" s="112"/>
      <c r="E66" s="119"/>
      <c r="F66" s="119"/>
      <c r="G66" s="38" t="s">
        <v>59</v>
      </c>
      <c r="H66" s="110">
        <f>H63-H64+H65</f>
        <v>345723</v>
      </c>
      <c r="I66" s="120"/>
      <c r="J66" s="41">
        <f aca="true" t="shared" si="14" ref="J66:R66">J63-J64+J65</f>
        <v>345723</v>
      </c>
      <c r="K66" s="41">
        <f t="shared" si="14"/>
        <v>285508</v>
      </c>
      <c r="L66" s="39">
        <f t="shared" si="14"/>
        <v>262415</v>
      </c>
      <c r="M66" s="39">
        <f t="shared" si="14"/>
        <v>23093</v>
      </c>
      <c r="N66" s="39">
        <f t="shared" si="14"/>
        <v>0</v>
      </c>
      <c r="O66" s="39">
        <f t="shared" si="14"/>
        <v>60215</v>
      </c>
      <c r="P66" s="39">
        <f t="shared" si="14"/>
        <v>0</v>
      </c>
      <c r="Q66" s="39">
        <f t="shared" si="14"/>
        <v>0</v>
      </c>
      <c r="R66" s="39">
        <f t="shared" si="14"/>
        <v>0</v>
      </c>
      <c r="S66" s="41">
        <v>0</v>
      </c>
      <c r="T66" s="39">
        <v>0</v>
      </c>
      <c r="U66" s="39">
        <v>0</v>
      </c>
      <c r="V66" s="39">
        <v>0</v>
      </c>
      <c r="W66" s="39">
        <v>0</v>
      </c>
    </row>
    <row r="67" spans="1:23" ht="12.75">
      <c r="A67" s="34"/>
      <c r="B67" s="105"/>
      <c r="C67" s="105"/>
      <c r="D67" s="106" t="s">
        <v>67</v>
      </c>
      <c r="E67" s="109" t="s">
        <v>68</v>
      </c>
      <c r="F67" s="109"/>
      <c r="G67" s="38" t="s">
        <v>55</v>
      </c>
      <c r="H67" s="110">
        <f>J67+S67</f>
        <v>34162</v>
      </c>
      <c r="I67" s="120"/>
      <c r="J67" s="39">
        <f>K67+N67+O67+P67+Q67+R67</f>
        <v>34162</v>
      </c>
      <c r="K67" s="39">
        <f>L67+M67</f>
        <v>0</v>
      </c>
      <c r="L67" s="39">
        <v>0</v>
      </c>
      <c r="M67" s="39">
        <v>0</v>
      </c>
      <c r="N67" s="39" t="s">
        <v>56</v>
      </c>
      <c r="O67" s="39">
        <v>34162</v>
      </c>
      <c r="P67" s="39" t="s">
        <v>56</v>
      </c>
      <c r="Q67" s="39" t="s">
        <v>56</v>
      </c>
      <c r="R67" s="39" t="s">
        <v>56</v>
      </c>
      <c r="S67" s="39">
        <f>T67+V67+W67</f>
        <v>0</v>
      </c>
      <c r="T67" s="39">
        <v>0</v>
      </c>
      <c r="U67" s="39">
        <v>0</v>
      </c>
      <c r="V67" s="39" t="s">
        <v>56</v>
      </c>
      <c r="W67" s="39">
        <v>0</v>
      </c>
    </row>
    <row r="68" spans="1:23" ht="19.5" customHeight="1">
      <c r="A68" s="34"/>
      <c r="B68" s="105"/>
      <c r="C68" s="105"/>
      <c r="D68" s="107"/>
      <c r="E68" s="109"/>
      <c r="F68" s="109"/>
      <c r="G68" s="38" t="s">
        <v>57</v>
      </c>
      <c r="H68" s="110">
        <f>J68+S68</f>
        <v>0</v>
      </c>
      <c r="I68" s="120"/>
      <c r="J68" s="39">
        <f>K68+N68+O68+P68+Q68+R68</f>
        <v>0</v>
      </c>
      <c r="K68" s="39">
        <f>L68+M68</f>
        <v>0</v>
      </c>
      <c r="L68" s="39" t="s">
        <v>56</v>
      </c>
      <c r="M68" s="39" t="s">
        <v>56</v>
      </c>
      <c r="N68" s="39" t="s">
        <v>56</v>
      </c>
      <c r="O68" s="39" t="s">
        <v>56</v>
      </c>
      <c r="P68" s="39" t="s">
        <v>56</v>
      </c>
      <c r="Q68" s="39" t="s">
        <v>56</v>
      </c>
      <c r="R68" s="39" t="s">
        <v>56</v>
      </c>
      <c r="S68" s="39">
        <f>T68+V68+W68</f>
        <v>0</v>
      </c>
      <c r="T68" s="39">
        <v>0</v>
      </c>
      <c r="U68" s="39">
        <v>0</v>
      </c>
      <c r="V68" s="39" t="s">
        <v>56</v>
      </c>
      <c r="W68" s="39">
        <v>0</v>
      </c>
    </row>
    <row r="69" spans="1:23" ht="17.25" customHeight="1">
      <c r="A69" s="34"/>
      <c r="B69" s="105"/>
      <c r="C69" s="105"/>
      <c r="D69" s="107"/>
      <c r="E69" s="109"/>
      <c r="F69" s="109"/>
      <c r="G69" s="38" t="s">
        <v>58</v>
      </c>
      <c r="H69" s="110">
        <f>J69+S69</f>
        <v>2700</v>
      </c>
      <c r="I69" s="120"/>
      <c r="J69" s="39">
        <f>K69+N69+O69+P69+Q69+R69</f>
        <v>2700</v>
      </c>
      <c r="K69" s="39">
        <f>L69+M69</f>
        <v>0</v>
      </c>
      <c r="L69" s="39">
        <v>0</v>
      </c>
      <c r="M69" s="39">
        <v>0</v>
      </c>
      <c r="N69" s="39" t="s">
        <v>56</v>
      </c>
      <c r="O69" s="39">
        <v>2700</v>
      </c>
      <c r="P69" s="39" t="s">
        <v>56</v>
      </c>
      <c r="Q69" s="39" t="s">
        <v>56</v>
      </c>
      <c r="R69" s="39" t="s">
        <v>56</v>
      </c>
      <c r="S69" s="39">
        <f>T69+V69+W69</f>
        <v>0</v>
      </c>
      <c r="T69" s="39">
        <v>0</v>
      </c>
      <c r="U69" s="39">
        <v>0</v>
      </c>
      <c r="V69" s="39" t="s">
        <v>56</v>
      </c>
      <c r="W69" s="39">
        <v>0</v>
      </c>
    </row>
    <row r="70" spans="1:23" ht="22.5" customHeight="1">
      <c r="A70" s="34"/>
      <c r="B70" s="105"/>
      <c r="C70" s="105"/>
      <c r="D70" s="108"/>
      <c r="E70" s="109"/>
      <c r="F70" s="109"/>
      <c r="G70" s="38" t="s">
        <v>59</v>
      </c>
      <c r="H70" s="110">
        <f>H67-H68+H69</f>
        <v>36862</v>
      </c>
      <c r="I70" s="120"/>
      <c r="J70" s="41">
        <f aca="true" t="shared" si="15" ref="J70:W70">J67-J68+J69</f>
        <v>36862</v>
      </c>
      <c r="K70" s="41">
        <f t="shared" si="15"/>
        <v>0</v>
      </c>
      <c r="L70" s="39">
        <f t="shared" si="15"/>
        <v>0</v>
      </c>
      <c r="M70" s="39">
        <f t="shared" si="15"/>
        <v>0</v>
      </c>
      <c r="N70" s="39">
        <f t="shared" si="15"/>
        <v>0</v>
      </c>
      <c r="O70" s="39">
        <f t="shared" si="15"/>
        <v>36862</v>
      </c>
      <c r="P70" s="39">
        <f t="shared" si="15"/>
        <v>0</v>
      </c>
      <c r="Q70" s="39">
        <f t="shared" si="15"/>
        <v>0</v>
      </c>
      <c r="R70" s="39">
        <f t="shared" si="15"/>
        <v>0</v>
      </c>
      <c r="S70" s="41">
        <f t="shared" si="15"/>
        <v>0</v>
      </c>
      <c r="T70" s="39">
        <f t="shared" si="15"/>
        <v>0</v>
      </c>
      <c r="U70" s="39">
        <f t="shared" si="15"/>
        <v>0</v>
      </c>
      <c r="V70" s="39">
        <f t="shared" si="15"/>
        <v>0</v>
      </c>
      <c r="W70" s="39">
        <f t="shared" si="15"/>
        <v>0</v>
      </c>
    </row>
    <row r="71" spans="1:23" ht="19.5" customHeight="1">
      <c r="A71" s="34"/>
      <c r="B71" s="112" t="s">
        <v>60</v>
      </c>
      <c r="C71" s="112"/>
      <c r="D71" s="112"/>
      <c r="E71" s="112"/>
      <c r="F71" s="112"/>
      <c r="G71" s="40" t="s">
        <v>55</v>
      </c>
      <c r="H71" s="121">
        <f>J71+S71</f>
        <v>43894177.32</v>
      </c>
      <c r="I71" s="121"/>
      <c r="J71" s="42">
        <f>K71+N71+O71+R71</f>
        <v>29335696.25</v>
      </c>
      <c r="K71" s="42">
        <v>23398063.25</v>
      </c>
      <c r="L71" s="42">
        <v>15313871</v>
      </c>
      <c r="M71" s="42">
        <v>8084192.25</v>
      </c>
      <c r="N71" s="42">
        <v>940790</v>
      </c>
      <c r="O71" s="42">
        <v>4006022</v>
      </c>
      <c r="P71" s="42" t="s">
        <v>56</v>
      </c>
      <c r="Q71" s="42" t="s">
        <v>56</v>
      </c>
      <c r="R71" s="42">
        <v>990821</v>
      </c>
      <c r="S71" s="42">
        <f>T71+V71+W71</f>
        <v>14558481.07</v>
      </c>
      <c r="T71" s="42">
        <v>13880618.07</v>
      </c>
      <c r="U71" s="42">
        <v>9354999.41</v>
      </c>
      <c r="V71" s="43" t="s">
        <v>61</v>
      </c>
      <c r="W71" s="42">
        <v>177863</v>
      </c>
    </row>
    <row r="72" spans="1:23" ht="21.75" customHeight="1">
      <c r="A72" s="34"/>
      <c r="B72" s="112"/>
      <c r="C72" s="112"/>
      <c r="D72" s="112"/>
      <c r="E72" s="112"/>
      <c r="F72" s="112"/>
      <c r="G72" s="40" t="s">
        <v>57</v>
      </c>
      <c r="H72" s="121">
        <f>J72+S72</f>
        <v>72474</v>
      </c>
      <c r="I72" s="121"/>
      <c r="J72" s="42">
        <f>K72+N72+O72+P72+Q72+R72</f>
        <v>72474</v>
      </c>
      <c r="K72" s="42">
        <f>L72+M72</f>
        <v>32274</v>
      </c>
      <c r="L72" s="42">
        <v>24094</v>
      </c>
      <c r="M72" s="42">
        <v>8180</v>
      </c>
      <c r="N72" s="42" t="s">
        <v>56</v>
      </c>
      <c r="O72" s="42">
        <v>40200</v>
      </c>
      <c r="P72" s="42" t="s">
        <v>56</v>
      </c>
      <c r="Q72" s="42" t="s">
        <v>56</v>
      </c>
      <c r="R72" s="42">
        <v>0</v>
      </c>
      <c r="S72" s="42">
        <f>T72+V72+W72</f>
        <v>0</v>
      </c>
      <c r="T72" s="42">
        <v>0</v>
      </c>
      <c r="U72" s="42">
        <v>0</v>
      </c>
      <c r="V72" s="43" t="s">
        <v>56</v>
      </c>
      <c r="W72" s="39">
        <v>0</v>
      </c>
    </row>
    <row r="73" spans="1:23" ht="18" customHeight="1">
      <c r="A73" s="34"/>
      <c r="B73" s="112"/>
      <c r="C73" s="112"/>
      <c r="D73" s="112"/>
      <c r="E73" s="112"/>
      <c r="F73" s="112"/>
      <c r="G73" s="40" t="s">
        <v>58</v>
      </c>
      <c r="H73" s="121">
        <f>J73+S73</f>
        <v>126900.23000000001</v>
      </c>
      <c r="I73" s="121"/>
      <c r="J73" s="42">
        <f>K73+N73+O73+P73+Q73+R73</f>
        <v>126900.23000000001</v>
      </c>
      <c r="K73" s="42">
        <f>L73+M73</f>
        <v>79600.23000000001</v>
      </c>
      <c r="L73" s="42">
        <v>4220.91</v>
      </c>
      <c r="M73" s="42">
        <v>75379.32</v>
      </c>
      <c r="N73" s="42" t="s">
        <v>56</v>
      </c>
      <c r="O73" s="42">
        <v>47300</v>
      </c>
      <c r="P73" s="42" t="s">
        <v>56</v>
      </c>
      <c r="Q73" s="42" t="s">
        <v>56</v>
      </c>
      <c r="R73" s="42">
        <v>0</v>
      </c>
      <c r="S73" s="42">
        <f>T73+V73+W73</f>
        <v>0</v>
      </c>
      <c r="T73" s="42">
        <v>0</v>
      </c>
      <c r="U73" s="42">
        <v>0</v>
      </c>
      <c r="V73" s="43" t="s">
        <v>56</v>
      </c>
      <c r="W73" s="39">
        <v>0</v>
      </c>
    </row>
    <row r="74" spans="1:23" s="46" customFormat="1" ht="22.5" customHeight="1">
      <c r="A74" s="44"/>
      <c r="B74" s="112"/>
      <c r="C74" s="112"/>
      <c r="D74" s="112"/>
      <c r="E74" s="112"/>
      <c r="F74" s="112"/>
      <c r="G74" s="45" t="s">
        <v>59</v>
      </c>
      <c r="H74" s="121">
        <f>H71-H72+H73</f>
        <v>43948603.55</v>
      </c>
      <c r="I74" s="121"/>
      <c r="J74" s="42">
        <f>J71-J72+J73</f>
        <v>29390122.48</v>
      </c>
      <c r="K74" s="42">
        <f>K71-K72+K73</f>
        <v>23445389.48</v>
      </c>
      <c r="L74" s="42">
        <f aca="true" t="shared" si="16" ref="L74:W74">L71-L72+L73</f>
        <v>15293997.91</v>
      </c>
      <c r="M74" s="42">
        <f t="shared" si="16"/>
        <v>8151391.57</v>
      </c>
      <c r="N74" s="42">
        <f t="shared" si="16"/>
        <v>940790</v>
      </c>
      <c r="O74" s="42">
        <f t="shared" si="16"/>
        <v>4013122</v>
      </c>
      <c r="P74" s="42">
        <f t="shared" si="16"/>
        <v>0</v>
      </c>
      <c r="Q74" s="42">
        <f t="shared" si="16"/>
        <v>0</v>
      </c>
      <c r="R74" s="42">
        <f t="shared" si="16"/>
        <v>990821</v>
      </c>
      <c r="S74" s="42">
        <f t="shared" si="16"/>
        <v>14558481.07</v>
      </c>
      <c r="T74" s="42">
        <f t="shared" si="16"/>
        <v>13880618.07</v>
      </c>
      <c r="U74" s="42">
        <f t="shared" si="16"/>
        <v>9354999.41</v>
      </c>
      <c r="V74" s="42">
        <f t="shared" si="16"/>
        <v>500000</v>
      </c>
      <c r="W74" s="42">
        <f t="shared" si="16"/>
        <v>177863</v>
      </c>
    </row>
    <row r="75" spans="1:23" s="46" customFormat="1" ht="15.75" customHeight="1">
      <c r="A75" s="44"/>
      <c r="B75" s="123" t="s">
        <v>62</v>
      </c>
      <c r="C75" s="123"/>
      <c r="D75" s="123"/>
      <c r="E75" s="123"/>
      <c r="F75" s="123"/>
      <c r="G75" s="1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s="46" customFormat="1" ht="15" customHeight="1">
      <c r="A76" s="44"/>
      <c r="B76" s="124" t="s">
        <v>63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47"/>
    </row>
    <row r="77" spans="1:23" s="46" customFormat="1" ht="127.5" customHeight="1">
      <c r="A77" s="44"/>
      <c r="B77" s="95" t="s">
        <v>116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9:22" ht="16.5" customHeight="1">
      <c r="S78" s="122" t="s">
        <v>15</v>
      </c>
      <c r="T78" s="122"/>
      <c r="U78" s="122"/>
      <c r="V78" s="122"/>
    </row>
    <row r="79" spans="19:22" ht="28.5" customHeight="1">
      <c r="S79" s="122" t="s">
        <v>16</v>
      </c>
      <c r="T79" s="122"/>
      <c r="U79" s="122"/>
      <c r="V79" s="122"/>
    </row>
  </sheetData>
  <mergeCells count="148">
    <mergeCell ref="B59:C62"/>
    <mergeCell ref="D59:D62"/>
    <mergeCell ref="E59:F62"/>
    <mergeCell ref="H59:I59"/>
    <mergeCell ref="H60:I60"/>
    <mergeCell ref="H61:I61"/>
    <mergeCell ref="H62:I62"/>
    <mergeCell ref="B47:C50"/>
    <mergeCell ref="D47:D50"/>
    <mergeCell ref="E47:F50"/>
    <mergeCell ref="H47:I47"/>
    <mergeCell ref="H48:I48"/>
    <mergeCell ref="H49:I49"/>
    <mergeCell ref="H50:I50"/>
    <mergeCell ref="B43:C46"/>
    <mergeCell ref="D43:D46"/>
    <mergeCell ref="E43:F46"/>
    <mergeCell ref="H43:I43"/>
    <mergeCell ref="H44:I44"/>
    <mergeCell ref="H45:I45"/>
    <mergeCell ref="H46:I46"/>
    <mergeCell ref="B39:C42"/>
    <mergeCell ref="D39:D42"/>
    <mergeCell ref="E39:F42"/>
    <mergeCell ref="H39:I39"/>
    <mergeCell ref="H40:I40"/>
    <mergeCell ref="H41:I41"/>
    <mergeCell ref="H42:I42"/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B27:C30"/>
    <mergeCell ref="D27:D30"/>
    <mergeCell ref="E27:F30"/>
    <mergeCell ref="H27:I27"/>
    <mergeCell ref="H28:I28"/>
    <mergeCell ref="H29:I29"/>
    <mergeCell ref="H30:I30"/>
    <mergeCell ref="B15:C18"/>
    <mergeCell ref="D15:D18"/>
    <mergeCell ref="E15:F18"/>
    <mergeCell ref="H15:I15"/>
    <mergeCell ref="H16:I16"/>
    <mergeCell ref="H17:I17"/>
    <mergeCell ref="H18:I18"/>
    <mergeCell ref="X11:X13"/>
    <mergeCell ref="H12:I12"/>
    <mergeCell ref="H13:I13"/>
    <mergeCell ref="H14:I14"/>
    <mergeCell ref="B11:C14"/>
    <mergeCell ref="D11:D14"/>
    <mergeCell ref="E11:F14"/>
    <mergeCell ref="H11:I11"/>
    <mergeCell ref="B23:C26"/>
    <mergeCell ref="D23:D26"/>
    <mergeCell ref="E23:F26"/>
    <mergeCell ref="H23:I23"/>
    <mergeCell ref="H24:I24"/>
    <mergeCell ref="H25:I25"/>
    <mergeCell ref="H26:I26"/>
    <mergeCell ref="X19:X21"/>
    <mergeCell ref="H20:I20"/>
    <mergeCell ref="H21:I21"/>
    <mergeCell ref="H22:I22"/>
    <mergeCell ref="B19:C22"/>
    <mergeCell ref="D19:D22"/>
    <mergeCell ref="E19:F22"/>
    <mergeCell ref="H19:I19"/>
    <mergeCell ref="S79:V79"/>
    <mergeCell ref="B75:G75"/>
    <mergeCell ref="B76:V76"/>
    <mergeCell ref="S78:V78"/>
    <mergeCell ref="B71:F74"/>
    <mergeCell ref="H71:I71"/>
    <mergeCell ref="H72:I72"/>
    <mergeCell ref="H73:I73"/>
    <mergeCell ref="H74:I74"/>
    <mergeCell ref="B67:C70"/>
    <mergeCell ref="D67:D70"/>
    <mergeCell ref="E67:F70"/>
    <mergeCell ref="H67:I67"/>
    <mergeCell ref="H68:I68"/>
    <mergeCell ref="H69:I69"/>
    <mergeCell ref="H70:I70"/>
    <mergeCell ref="B63:C66"/>
    <mergeCell ref="D63:D66"/>
    <mergeCell ref="E63:F66"/>
    <mergeCell ref="H63:I63"/>
    <mergeCell ref="H64:I64"/>
    <mergeCell ref="H65:I65"/>
    <mergeCell ref="H66:I66"/>
    <mergeCell ref="B10:C10"/>
    <mergeCell ref="E10:G10"/>
    <mergeCell ref="H10:I10"/>
    <mergeCell ref="L7:M8"/>
    <mergeCell ref="E4:G9"/>
    <mergeCell ref="H4:I9"/>
    <mergeCell ref="J4:W4"/>
    <mergeCell ref="J5:J9"/>
    <mergeCell ref="U8:U9"/>
    <mergeCell ref="T5:W5"/>
    <mergeCell ref="O7:O9"/>
    <mergeCell ref="P7:P9"/>
    <mergeCell ref="U6:U7"/>
    <mergeCell ref="S5:S9"/>
    <mergeCell ref="T6:T9"/>
    <mergeCell ref="K5:R6"/>
    <mergeCell ref="V6:V9"/>
    <mergeCell ref="X63:X65"/>
    <mergeCell ref="B77:W77"/>
    <mergeCell ref="B4:C9"/>
    <mergeCell ref="D4:D9"/>
    <mergeCell ref="W6:W9"/>
    <mergeCell ref="K7:K9"/>
    <mergeCell ref="Q7:Q9"/>
    <mergeCell ref="R7:R9"/>
    <mergeCell ref="N7:N9"/>
    <mergeCell ref="A1:W1"/>
    <mergeCell ref="B2:W2"/>
    <mergeCell ref="A3:B3"/>
    <mergeCell ref="C3:E3"/>
    <mergeCell ref="F3:H3"/>
    <mergeCell ref="I3:W3"/>
    <mergeCell ref="B51:C54"/>
    <mergeCell ref="D51:D54"/>
    <mergeCell ref="E51:F54"/>
    <mergeCell ref="H51:I51"/>
    <mergeCell ref="H52:I52"/>
    <mergeCell ref="H53:I53"/>
    <mergeCell ref="H54:I54"/>
    <mergeCell ref="B55:C58"/>
    <mergeCell ref="D55:D58"/>
    <mergeCell ref="E55:F58"/>
    <mergeCell ref="H55:I55"/>
    <mergeCell ref="H56:I56"/>
    <mergeCell ref="H57:I57"/>
    <mergeCell ref="H58:I58"/>
  </mergeCells>
  <printOptions/>
  <pageMargins left="0.4" right="0.28" top="0.69" bottom="0.49" header="0.41" footer="0.29"/>
  <pageSetup horizontalDpi="600" verticalDpi="600" orientation="landscape" paperSize="9" scale="90" r:id="rId1"/>
  <headerFooter alignWithMargins="0">
    <oddHeader>&amp;R&amp;P</oddHeader>
  </headerFooter>
  <ignoredErrors>
    <ignoredError sqref="K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86" t="s">
        <v>111</v>
      </c>
      <c r="D1" s="86"/>
      <c r="E1" s="86"/>
      <c r="F1" s="86"/>
      <c r="G1" s="8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3:24" ht="18" customHeight="1">
      <c r="C2" s="87" t="s">
        <v>79</v>
      </c>
      <c r="D2" s="87"/>
      <c r="E2" s="87"/>
      <c r="F2" s="87"/>
      <c r="G2" s="8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7" ht="39.75" customHeight="1">
      <c r="A3" s="134" t="s">
        <v>110</v>
      </c>
      <c r="B3" s="134"/>
      <c r="C3" s="134"/>
      <c r="D3" s="134"/>
      <c r="E3" s="134"/>
      <c r="F3" s="134"/>
      <c r="G3" s="134"/>
    </row>
    <row r="4" ht="7.5" customHeight="1">
      <c r="G4" s="54"/>
    </row>
    <row r="5" spans="1:7" s="56" customFormat="1" ht="15" customHeight="1">
      <c r="A5" s="135" t="s">
        <v>0</v>
      </c>
      <c r="B5" s="136" t="s">
        <v>13</v>
      </c>
      <c r="C5" s="136" t="s">
        <v>95</v>
      </c>
      <c r="D5" s="131" t="s">
        <v>96</v>
      </c>
      <c r="E5" s="131" t="s">
        <v>97</v>
      </c>
      <c r="F5" s="131" t="s">
        <v>25</v>
      </c>
      <c r="G5" s="131"/>
    </row>
    <row r="6" spans="1:7" s="56" customFormat="1" ht="36" customHeight="1">
      <c r="A6" s="135"/>
      <c r="B6" s="137"/>
      <c r="C6" s="137"/>
      <c r="D6" s="135"/>
      <c r="E6" s="131"/>
      <c r="F6" s="55" t="s">
        <v>98</v>
      </c>
      <c r="G6" s="55" t="s">
        <v>99</v>
      </c>
    </row>
    <row r="7" spans="1:7" s="59" customFormat="1" ht="1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7" s="62" customFormat="1" ht="21" customHeight="1">
      <c r="A8" s="49" t="s">
        <v>70</v>
      </c>
      <c r="B8" s="60"/>
      <c r="C8" s="50" t="s">
        <v>71</v>
      </c>
      <c r="D8" s="78">
        <f>D9</f>
        <v>50026.23</v>
      </c>
      <c r="E8" s="78">
        <f>E9</f>
        <v>50026.23</v>
      </c>
      <c r="F8" s="78">
        <f>E8</f>
        <v>50026.23</v>
      </c>
      <c r="G8" s="61">
        <v>0</v>
      </c>
    </row>
    <row r="9" spans="1:7" ht="19.5" customHeight="1">
      <c r="A9" s="63"/>
      <c r="B9" s="64" t="s">
        <v>80</v>
      </c>
      <c r="C9" s="65" t="s">
        <v>81</v>
      </c>
      <c r="D9" s="79">
        <v>50026.23</v>
      </c>
      <c r="E9" s="79">
        <v>50026.23</v>
      </c>
      <c r="F9" s="79">
        <f>E9</f>
        <v>50026.23</v>
      </c>
      <c r="G9" s="66">
        <v>0</v>
      </c>
    </row>
    <row r="10" spans="1:7" s="62" customFormat="1" ht="21" customHeight="1">
      <c r="A10" s="60">
        <v>750</v>
      </c>
      <c r="B10" s="60"/>
      <c r="C10" s="67" t="s">
        <v>100</v>
      </c>
      <c r="D10" s="78">
        <f>D11+D12</f>
        <v>91247</v>
      </c>
      <c r="E10" s="78">
        <f>E11+E12</f>
        <v>91247</v>
      </c>
      <c r="F10" s="78">
        <f>F11+F12</f>
        <v>91247</v>
      </c>
      <c r="G10" s="61">
        <v>0</v>
      </c>
    </row>
    <row r="11" spans="1:7" ht="19.5" customHeight="1">
      <c r="A11" s="63"/>
      <c r="B11" s="63">
        <v>75011</v>
      </c>
      <c r="C11" s="66" t="s">
        <v>101</v>
      </c>
      <c r="D11" s="79">
        <v>79083</v>
      </c>
      <c r="E11" s="79">
        <v>79083</v>
      </c>
      <c r="F11" s="79">
        <f>E11</f>
        <v>79083</v>
      </c>
      <c r="G11" s="66">
        <v>0</v>
      </c>
    </row>
    <row r="12" spans="1:7" ht="19.5" customHeight="1">
      <c r="A12" s="63"/>
      <c r="B12" s="63">
        <v>75056</v>
      </c>
      <c r="C12" s="66" t="s">
        <v>102</v>
      </c>
      <c r="D12" s="79">
        <v>12164</v>
      </c>
      <c r="E12" s="79">
        <v>12164</v>
      </c>
      <c r="F12" s="79">
        <f>E12</f>
        <v>12164</v>
      </c>
      <c r="G12" s="66">
        <v>0</v>
      </c>
    </row>
    <row r="13" spans="1:7" s="62" customFormat="1" ht="31.5" customHeight="1">
      <c r="A13" s="60">
        <v>751</v>
      </c>
      <c r="B13" s="60"/>
      <c r="C13" s="68" t="s">
        <v>103</v>
      </c>
      <c r="D13" s="78">
        <f>D14</f>
        <v>1800</v>
      </c>
      <c r="E13" s="78">
        <f>E14</f>
        <v>1800</v>
      </c>
      <c r="F13" s="78">
        <f>F14</f>
        <v>1800</v>
      </c>
      <c r="G13" s="67">
        <v>0</v>
      </c>
    </row>
    <row r="14" spans="1:7" ht="27.75" customHeight="1">
      <c r="A14" s="63"/>
      <c r="B14" s="63">
        <v>75101</v>
      </c>
      <c r="C14" s="48" t="s">
        <v>104</v>
      </c>
      <c r="D14" s="79">
        <v>1800</v>
      </c>
      <c r="E14" s="79">
        <v>1800</v>
      </c>
      <c r="F14" s="79">
        <f>E14</f>
        <v>1800</v>
      </c>
      <c r="G14" s="66">
        <v>0</v>
      </c>
    </row>
    <row r="15" spans="1:7" s="62" customFormat="1" ht="24.75" customHeight="1">
      <c r="A15" s="69">
        <v>754</v>
      </c>
      <c r="B15" s="69"/>
      <c r="C15" s="70" t="s">
        <v>105</v>
      </c>
      <c r="D15" s="80">
        <f>D16</f>
        <v>300</v>
      </c>
      <c r="E15" s="80">
        <f>E16</f>
        <v>300</v>
      </c>
      <c r="F15" s="80">
        <f>F16</f>
        <v>300</v>
      </c>
      <c r="G15" s="67">
        <v>0</v>
      </c>
    </row>
    <row r="16" spans="1:7" ht="19.5" customHeight="1">
      <c r="A16" s="71"/>
      <c r="B16" s="71">
        <v>75414</v>
      </c>
      <c r="C16" s="72" t="s">
        <v>106</v>
      </c>
      <c r="D16" s="81">
        <v>300</v>
      </c>
      <c r="E16" s="81">
        <v>300</v>
      </c>
      <c r="F16" s="81">
        <f>E16</f>
        <v>300</v>
      </c>
      <c r="G16" s="66"/>
    </row>
    <row r="17" spans="1:7" s="62" customFormat="1" ht="20.25" customHeight="1">
      <c r="A17" s="60">
        <v>852</v>
      </c>
      <c r="B17" s="60"/>
      <c r="C17" s="73" t="s">
        <v>73</v>
      </c>
      <c r="D17" s="78">
        <f>D18+D19+D20</f>
        <v>2805000</v>
      </c>
      <c r="E17" s="78">
        <f>E18+E19+E20</f>
        <v>2805000</v>
      </c>
      <c r="F17" s="78">
        <f>F18+F19+F20</f>
        <v>2805000</v>
      </c>
      <c r="G17" s="67">
        <v>0</v>
      </c>
    </row>
    <row r="18" spans="1:7" ht="40.5" customHeight="1">
      <c r="A18" s="63"/>
      <c r="B18" s="63">
        <v>85212</v>
      </c>
      <c r="C18" s="51" t="s">
        <v>107</v>
      </c>
      <c r="D18" s="79">
        <v>2703000</v>
      </c>
      <c r="E18" s="79">
        <v>2703000</v>
      </c>
      <c r="F18" s="79">
        <f>E18</f>
        <v>2703000</v>
      </c>
      <c r="G18" s="66">
        <v>0</v>
      </c>
    </row>
    <row r="19" spans="1:7" ht="30.75" customHeight="1">
      <c r="A19" s="63"/>
      <c r="B19" s="63">
        <v>85213</v>
      </c>
      <c r="C19" s="51" t="s">
        <v>108</v>
      </c>
      <c r="D19" s="79">
        <v>13000</v>
      </c>
      <c r="E19" s="79">
        <v>13000</v>
      </c>
      <c r="F19" s="79">
        <f>E19</f>
        <v>13000</v>
      </c>
      <c r="G19" s="66">
        <v>0</v>
      </c>
    </row>
    <row r="20" spans="1:7" ht="20.25" customHeight="1">
      <c r="A20" s="63"/>
      <c r="B20" s="63">
        <v>85228</v>
      </c>
      <c r="C20" s="51" t="s">
        <v>109</v>
      </c>
      <c r="D20" s="79">
        <v>89000</v>
      </c>
      <c r="E20" s="79">
        <v>89000</v>
      </c>
      <c r="F20" s="79">
        <f>E20</f>
        <v>89000</v>
      </c>
      <c r="G20" s="66">
        <v>0</v>
      </c>
    </row>
    <row r="21" spans="1:7" s="74" customFormat="1" ht="24.75" customHeight="1">
      <c r="A21" s="132" t="s">
        <v>1</v>
      </c>
      <c r="B21" s="132"/>
      <c r="C21" s="132"/>
      <c r="D21" s="82">
        <f>D8+D10+D13+D15+D17</f>
        <v>2948373.23</v>
      </c>
      <c r="E21" s="82">
        <f>E8+E10+E13+E15+E17</f>
        <v>2948373.23</v>
      </c>
      <c r="F21" s="82">
        <f>F8+F10+F13+F15+F17</f>
        <v>2948373.23</v>
      </c>
      <c r="G21" s="83">
        <v>0</v>
      </c>
    </row>
    <row r="22" ht="8.25" customHeight="1"/>
    <row r="23" spans="1:7" ht="15" customHeight="1">
      <c r="A23" s="75"/>
      <c r="E23" s="133" t="s">
        <v>15</v>
      </c>
      <c r="F23" s="133"/>
      <c r="G23" s="133"/>
    </row>
    <row r="25" spans="5:7" ht="17.25" customHeight="1">
      <c r="E25" s="133" t="s">
        <v>16</v>
      </c>
      <c r="F25" s="133"/>
      <c r="G25" s="133"/>
    </row>
  </sheetData>
  <mergeCells count="12">
    <mergeCell ref="E25:G25"/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1:C21"/>
    <mergeCell ref="E23:G23"/>
  </mergeCells>
  <printOptions/>
  <pageMargins left="0.49" right="0.22" top="0.51" bottom="0.36" header="0.3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2011-05-27T11:04:31Z</cp:lastPrinted>
  <dcterms:created xsi:type="dcterms:W3CDTF">2009-10-15T10:17:39Z</dcterms:created>
  <dcterms:modified xsi:type="dcterms:W3CDTF">2011-06-09T11:21:08Z</dcterms:modified>
  <cp:category/>
  <cp:version/>
  <cp:contentType/>
  <cp:contentStatus/>
</cp:coreProperties>
</file>