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zał  Nr 1do 255" sheetId="1" r:id="rId1"/>
    <sheet name="Zał Nr 2 do 255" sheetId="2" r:id="rId2"/>
    <sheet name="zał Nr 3 do 255" sheetId="3" r:id="rId3"/>
  </sheets>
  <definedNames>
    <definedName name="_xlnm.Print_Area" localSheetId="0">'zał  Nr 1do 255'!$A$1:$E$32</definedName>
    <definedName name="_xlnm.Print_Area" localSheetId="2">'zał Nr 3 do 255'!$A$1:$I$44</definedName>
    <definedName name="_xlnm.Print_Titles" localSheetId="2">'zał Nr 3 do 255'!$7:$7</definedName>
  </definedNames>
  <calcPr fullCalcOnLoad="1"/>
</workbook>
</file>

<file path=xl/sharedStrings.xml><?xml version="1.0" encoding="utf-8"?>
<sst xmlns="http://schemas.openxmlformats.org/spreadsheetml/2006/main" count="115" uniqueCount="97">
  <si>
    <t>Zestawienie zmian w planie dochodów i  wydatków budżetu Gminy Jaktorów</t>
  </si>
  <si>
    <t>Dochody</t>
  </si>
  <si>
    <t>Dział</t>
  </si>
  <si>
    <t>Rozdział</t>
  </si>
  <si>
    <t>§</t>
  </si>
  <si>
    <t>N a z w a</t>
  </si>
  <si>
    <t>Kwota</t>
  </si>
  <si>
    <t>Ogółem  zwiększenie dochodów</t>
  </si>
  <si>
    <t>Wydatki</t>
  </si>
  <si>
    <t>Nazwa</t>
  </si>
  <si>
    <t>Ogółem zwiększenie wydatków</t>
  </si>
  <si>
    <t xml:space="preserve">                                                        Przewodniczący Rady Gminy</t>
  </si>
  <si>
    <t xml:space="preserve">                                                                                      Mirosław Byczak</t>
  </si>
  <si>
    <t xml:space="preserve">                               Rady Gminy Jaktorów</t>
  </si>
  <si>
    <t>Wydatki:</t>
  </si>
  <si>
    <t>Zmniejsze-
nie</t>
  </si>
  <si>
    <t>Zwiększe-
nie</t>
  </si>
  <si>
    <t>Transport i łączność</t>
  </si>
  <si>
    <t>Drogi publiczne gminne</t>
  </si>
  <si>
    <t>Wydatki inwestycyjne jednostek budżetowych</t>
  </si>
  <si>
    <t>Oświata i wychowanie</t>
  </si>
  <si>
    <t>Szkoły podstawowe</t>
  </si>
  <si>
    <t>Gimnazja</t>
  </si>
  <si>
    <t>Ogółem zmiany</t>
  </si>
  <si>
    <t>Uzasadnienie:</t>
  </si>
  <si>
    <t>Przewodniczący Rady Gminy</t>
  </si>
  <si>
    <t>Mirosław Byczak</t>
  </si>
  <si>
    <t>Lp</t>
  </si>
  <si>
    <t>Nazwa zadania inwestycyjnego</t>
  </si>
  <si>
    <t>Plan przed zmianą</t>
  </si>
  <si>
    <t xml:space="preserve">Zwiększe-nie </t>
  </si>
  <si>
    <t>Zmniejsze-nie</t>
  </si>
  <si>
    <t>Plan po zmianie</t>
  </si>
  <si>
    <t>010</t>
  </si>
  <si>
    <t>01010</t>
  </si>
  <si>
    <t>Razem dział 010- Rolnictwo  i łowiectwo</t>
  </si>
  <si>
    <t>Razem dział 600 - Transport i łączność</t>
  </si>
  <si>
    <t>Zakup samochodu osobowo-dostawczego dla Urzędu Gminy</t>
  </si>
  <si>
    <t>Razem dział 750 - Administracja publiczna</t>
  </si>
  <si>
    <t>Razem dział 801- Oświata i wychowanie</t>
  </si>
  <si>
    <t>Razem dział 900 - Gospodarka komunalna</t>
  </si>
  <si>
    <t>Ogółem</t>
  </si>
  <si>
    <t>Zestawienie zmian w planie wydatków budżetowych  na rok 2005</t>
  </si>
  <si>
    <t>Dochody od osób prawnych, od osób fizycznych i od innych jednostek nie posiadających osobowości prawnej oraz wydatki związane z ich poborem</t>
  </si>
  <si>
    <t>Zestawienie zmian w planie wydatków inwestycyjnych  na   rok 2005</t>
  </si>
  <si>
    <t>Prace projektowe związane z budową Stacji Uzdatniania Wody w rejonie Kołaczka</t>
  </si>
  <si>
    <t>Zakup dwóch pomp do stacji uzdatniania wody</t>
  </si>
  <si>
    <t xml:space="preserve">Projekt na wykonanie sygnalizacji świetlnej na skrzyżowaniu ul. Warszawskiej i Chełmońskiego  w Jaktorowie 
</t>
  </si>
  <si>
    <t>Projekt na modernizację drogi asfaltowej w Budach Michałowskich od drogi Nr 719 do granicy gminy</t>
  </si>
  <si>
    <t xml:space="preserve">Projekt na wykonanie chodnika od ul. Ogrodowej w  Sadych Budach do ul. Maklakiewicza w Międzyborowie 
</t>
  </si>
  <si>
    <t>Budowa chodnika na ul. Pomorskiej w Jaktorowie (przy PKP)</t>
  </si>
  <si>
    <t>Zakup  zestawów komputerowych dla Urzędu Gminy</t>
  </si>
  <si>
    <t>Zakup zestawu komputerowego dla OSP w Jaktorowie</t>
  </si>
  <si>
    <t>Opracowanie dokumentacji na budowę hali sportowej przy Zespole Szkół Publicznych w Międzyborowie</t>
  </si>
  <si>
    <t>Opracowanie projektów płyty boisk szkolnych w Jaktorowie i Międzyborowie</t>
  </si>
  <si>
    <t>Wykonanie elewacji budynku Szkoły Podstawowej w Jaktorowie</t>
  </si>
  <si>
    <t>Wykonanie elewacji i wymiana okien w budynku Szkoły Podstawowej w Międzyborowie</t>
  </si>
  <si>
    <t>Opracowanie dokumentacji projektowo-kosztorysowej na nadbudowę III kondygnacji nad istniejącym budynkiem Szkoły Podstawowej w Międzyborowie</t>
  </si>
  <si>
    <t>Wykup terenu pod boisko szkolne w Międzyborowie</t>
  </si>
  <si>
    <t>Zakup wyposażenia do gabinetów dentystycznych - razem</t>
  </si>
  <si>
    <t>a) Zespół Szkół Publicznych w Jaktorowie</t>
  </si>
  <si>
    <t>b) Zespół Szkół Publicznych w Międzyborowie</t>
  </si>
  <si>
    <t>Opracowanie dokumentacji na budowę budynku Gimnazjum w Jaktorowie</t>
  </si>
  <si>
    <t>Zakup zestawu komputerowego dla GOPS w Jaktorowie</t>
  </si>
  <si>
    <t>Zakup samochodu osobowego dla GOPS w Jaktorowie</t>
  </si>
  <si>
    <t>Razem dział 852 - Pomoc społeczna</t>
  </si>
  <si>
    <t xml:space="preserve">Budowa sieci kanalizacyjnej  w gminie </t>
  </si>
  <si>
    <t>Zakup samochodu pożarniczego STAR-Man dla OSP w Jaktorowie</t>
  </si>
  <si>
    <t>Razem dział 754 - Bezpieczeństwo publiczne i ochrona przeciwpożarowa</t>
  </si>
  <si>
    <t>Budowa drogi asfaltowej w Henryszewie (regulacja stanu prawnego drogi - II etap)</t>
  </si>
  <si>
    <t>Budowa sieci wodociągowej w Gminie w mjsc.Budy Grzybek, Chylice, Kolonia Jaktorów, Budy Stare, Budy Zosine, Henryszew</t>
  </si>
  <si>
    <t xml:space="preserve">                         Rady Gminy Jaktorów z dnia  16 maja  2005r.</t>
  </si>
  <si>
    <t xml:space="preserve">na rok 2005  w związku ze zwiększeniem  dochodów własnych  gminy .  </t>
  </si>
  <si>
    <t xml:space="preserve">                               z dnia 16 maja 2005r</t>
  </si>
  <si>
    <t>600</t>
  </si>
  <si>
    <t>60016</t>
  </si>
  <si>
    <t>Niewykorzystane środki finansowe  na opracowanie dokumentacji na budowę budynku Gimnazjum w Jaktorowie w kwocie 34.000,-zł przeznacza się na opracowanie projektu na wykonanie chodnika od ul. Ogrodowej w Sadych Budach do ul. Maklakiewicza w Międzyborowie.</t>
  </si>
  <si>
    <t xml:space="preserve">wynikających z przeniesienia wydatków   między  działami  klasyfikacji budżetowej.   </t>
  </si>
  <si>
    <t>Rady Gminy Jaktorów z dnia 16 maja  2005r</t>
  </si>
  <si>
    <t>Zakup usług remontowych</t>
  </si>
  <si>
    <t>Wpływy z podatku rolnego, podatku leśnego, podatku od spadków i darowizn,  podatku od czynności cywilnoprawnych  oraz   podatków i opłat lokalnych od osób  fizycznych</t>
  </si>
  <si>
    <t>0490</t>
  </si>
  <si>
    <t>Wpływy z innych lokalnych opłat pobieranych przez jst na podstawie odrębnych ustaw</t>
  </si>
  <si>
    <t>Różne rozliczenia finansowe</t>
  </si>
  <si>
    <t>Różne rozliczenia</t>
  </si>
  <si>
    <t>0920</t>
  </si>
  <si>
    <t>Pozostałe odsetki</t>
  </si>
  <si>
    <t>Wpływy z usług</t>
  </si>
  <si>
    <t>0830</t>
  </si>
  <si>
    <t>0330</t>
  </si>
  <si>
    <t>Podatek leśny</t>
  </si>
  <si>
    <t>0340</t>
  </si>
  <si>
    <t>Podatek od środków transportowych</t>
  </si>
  <si>
    <t>Uzasadnienie: 
 Uzyskane ponadplanowe dochody z tytułu podatku leśnego - 2.000,-zł oraz  opłaty planistycznej -7.000,-zł oraz prognozowane ponadplanowe dochody z tytułu podatku od środków transportowych i odsetek od środków na rachunku bankowym w łącznej kwocie  20.000,-zł przeznacza się na adaptację pomieszczenia w hali sportowej w Jaktorowie na salę do ćwiczeń siłowych - 29.000,-zł. Ponadto z dochodów uzyskanych z najmu pomieszczeń w hali sportowej przeznacza się kwotę 12.000,-zł  na remont izb lekcyjnych (zgodnie z wnioskiem Dyrektora ZSP w Jaktorowie).</t>
  </si>
  <si>
    <t xml:space="preserve">                              Zał.Nr 1  do uchwały Nr XXXV/255 /2005</t>
  </si>
  <si>
    <t xml:space="preserve">                                          Zał. Nr 2  do uchwały Nr XXXV/255/2005</t>
  </si>
  <si>
    <t>Zał.Nr 3 do  uchwały  Nr XXXV/255/2005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</si>
</sst>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8"/>
      <name val="Arial"/>
      <family val="0"/>
    </font>
    <font>
      <sz val="11"/>
      <name val="Arial"/>
      <family val="0"/>
    </font>
    <font>
      <b/>
      <i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0"/>
      <name val="Arial CE"/>
      <family val="2"/>
    </font>
    <font>
      <i/>
      <sz val="11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0" fontId="1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3" fontId="12" fillId="0" borderId="1" xfId="0" applyNumberFormat="1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left" wrapText="1"/>
    </xf>
    <xf numFmtId="0" fontId="1" fillId="0" borderId="6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workbookViewId="0" topLeftCell="A20">
      <selection activeCell="D2" sqref="D2:E2"/>
    </sheetView>
  </sheetViews>
  <sheetFormatPr defaultColWidth="9.140625" defaultRowHeight="12.75"/>
  <cols>
    <col min="1" max="1" width="6.00390625" style="15" customWidth="1"/>
    <col min="2" max="2" width="10.28125" style="15" customWidth="1"/>
    <col min="3" max="3" width="6.57421875" style="15" customWidth="1"/>
    <col min="4" max="4" width="61.421875" style="15" customWidth="1"/>
    <col min="5" max="5" width="13.00390625" style="15" customWidth="1"/>
    <col min="6" max="16384" width="9.140625" style="15" customWidth="1"/>
  </cols>
  <sheetData>
    <row r="2" spans="4:5" ht="12.75" customHeight="1">
      <c r="D2" s="102" t="s">
        <v>94</v>
      </c>
      <c r="E2" s="102"/>
    </row>
    <row r="3" spans="3:5" ht="12.75" customHeight="1">
      <c r="C3" s="102" t="s">
        <v>71</v>
      </c>
      <c r="D3" s="102"/>
      <c r="E3" s="102"/>
    </row>
    <row r="4" spans="3:4" ht="12.75" customHeight="1">
      <c r="C4" s="1"/>
      <c r="D4" s="1"/>
    </row>
    <row r="5" spans="1:5" ht="15.75" customHeight="1">
      <c r="A5" s="2"/>
      <c r="B5" s="102" t="s">
        <v>0</v>
      </c>
      <c r="C5" s="102"/>
      <c r="D5" s="102"/>
      <c r="E5" s="102"/>
    </row>
    <row r="6" spans="1:5" ht="17.25" customHeight="1">
      <c r="A6" s="103" t="s">
        <v>72</v>
      </c>
      <c r="B6" s="103"/>
      <c r="C6" s="103"/>
      <c r="D6" s="103"/>
      <c r="E6" s="103"/>
    </row>
    <row r="7" spans="1:4" ht="17.25" customHeight="1">
      <c r="A7" s="101" t="s">
        <v>1</v>
      </c>
      <c r="B7" s="101"/>
      <c r="C7" s="101"/>
      <c r="D7" s="16"/>
    </row>
    <row r="8" spans="1:5" s="1" customFormat="1" ht="26.25" customHeight="1">
      <c r="A8" s="4" t="s">
        <v>2</v>
      </c>
      <c r="B8" s="4" t="s">
        <v>3</v>
      </c>
      <c r="C8" s="4" t="s">
        <v>4</v>
      </c>
      <c r="D8" s="4" t="s">
        <v>5</v>
      </c>
      <c r="E8" s="4" t="s">
        <v>6</v>
      </c>
    </row>
    <row r="9" spans="1:5" s="17" customFormat="1" ht="14.25">
      <c r="A9" s="4">
        <v>1</v>
      </c>
      <c r="B9" s="4">
        <v>2</v>
      </c>
      <c r="C9" s="4">
        <v>3</v>
      </c>
      <c r="D9" s="4">
        <v>4</v>
      </c>
      <c r="E9" s="5">
        <v>6</v>
      </c>
    </row>
    <row r="10" spans="1:5" s="69" customFormat="1" ht="44.25" customHeight="1">
      <c r="A10" s="70">
        <v>756</v>
      </c>
      <c r="B10" s="7"/>
      <c r="C10" s="7"/>
      <c r="D10" s="67" t="s">
        <v>43</v>
      </c>
      <c r="E10" s="74">
        <f>E11</f>
        <v>17000</v>
      </c>
    </row>
    <row r="11" spans="1:5" s="17" customFormat="1" ht="44.25" customHeight="1">
      <c r="A11" s="4"/>
      <c r="B11" s="71">
        <v>75616</v>
      </c>
      <c r="C11" s="4"/>
      <c r="D11" s="10" t="s">
        <v>80</v>
      </c>
      <c r="E11" s="72">
        <f>E12+E13+E14</f>
        <v>17000</v>
      </c>
    </row>
    <row r="12" spans="1:5" s="17" customFormat="1" ht="16.5" customHeight="1">
      <c r="A12" s="4"/>
      <c r="B12" s="71"/>
      <c r="C12" s="9" t="s">
        <v>89</v>
      </c>
      <c r="D12" s="10" t="s">
        <v>90</v>
      </c>
      <c r="E12" s="72">
        <v>2000</v>
      </c>
    </row>
    <row r="13" spans="1:5" s="17" customFormat="1" ht="16.5" customHeight="1">
      <c r="A13" s="4"/>
      <c r="B13" s="71"/>
      <c r="C13" s="9" t="s">
        <v>91</v>
      </c>
      <c r="D13" s="10" t="s">
        <v>92</v>
      </c>
      <c r="E13" s="72">
        <v>8000</v>
      </c>
    </row>
    <row r="14" spans="1:5" s="17" customFormat="1" ht="30" customHeight="1">
      <c r="A14" s="4"/>
      <c r="B14" s="4"/>
      <c r="C14" s="9" t="s">
        <v>81</v>
      </c>
      <c r="D14" s="10" t="s">
        <v>82</v>
      </c>
      <c r="E14" s="72">
        <v>7000</v>
      </c>
    </row>
    <row r="15" spans="1:5" s="17" customFormat="1" ht="20.25" customHeight="1">
      <c r="A15" s="96">
        <v>758</v>
      </c>
      <c r="B15" s="4"/>
      <c r="C15" s="9"/>
      <c r="D15" s="94" t="s">
        <v>84</v>
      </c>
      <c r="E15" s="95">
        <f>E16</f>
        <v>12000</v>
      </c>
    </row>
    <row r="16" spans="1:5" s="17" customFormat="1" ht="18" customHeight="1">
      <c r="A16" s="4"/>
      <c r="B16" s="4">
        <v>75814</v>
      </c>
      <c r="C16" s="9"/>
      <c r="D16" s="93" t="s">
        <v>83</v>
      </c>
      <c r="E16" s="72">
        <f>E17</f>
        <v>12000</v>
      </c>
    </row>
    <row r="17" spans="1:5" s="17" customFormat="1" ht="16.5" customHeight="1">
      <c r="A17" s="4"/>
      <c r="B17" s="4"/>
      <c r="C17" s="9" t="s">
        <v>85</v>
      </c>
      <c r="D17" s="97" t="s">
        <v>86</v>
      </c>
      <c r="E17" s="72">
        <v>12000</v>
      </c>
    </row>
    <row r="18" spans="1:5" s="69" customFormat="1" ht="19.5" customHeight="1">
      <c r="A18" s="7">
        <v>801</v>
      </c>
      <c r="B18" s="7"/>
      <c r="C18" s="6"/>
      <c r="D18" s="8" t="s">
        <v>20</v>
      </c>
      <c r="E18" s="74">
        <f>E19</f>
        <v>12000</v>
      </c>
    </row>
    <row r="19" spans="1:5" s="17" customFormat="1" ht="16.5" customHeight="1">
      <c r="A19" s="4"/>
      <c r="B19" s="4">
        <v>80101</v>
      </c>
      <c r="C19" s="9"/>
      <c r="D19" s="97" t="s">
        <v>21</v>
      </c>
      <c r="E19" s="72">
        <f>E20</f>
        <v>12000</v>
      </c>
    </row>
    <row r="20" spans="1:5" s="17" customFormat="1" ht="16.5" customHeight="1">
      <c r="A20" s="4"/>
      <c r="B20" s="4"/>
      <c r="C20" s="9" t="s">
        <v>88</v>
      </c>
      <c r="D20" s="97" t="s">
        <v>87</v>
      </c>
      <c r="E20" s="72">
        <v>12000</v>
      </c>
    </row>
    <row r="21" spans="1:5" ht="21.75" customHeight="1">
      <c r="A21" s="12"/>
      <c r="B21" s="12"/>
      <c r="C21" s="12"/>
      <c r="D21" s="4" t="s">
        <v>7</v>
      </c>
      <c r="E21" s="11">
        <f>E10+E15+E18</f>
        <v>41000</v>
      </c>
    </row>
    <row r="22" spans="1:5" s="16" customFormat="1" ht="14.25">
      <c r="A22" s="3"/>
      <c r="B22" s="3"/>
      <c r="C22" s="3"/>
      <c r="D22" s="3"/>
      <c r="E22" s="13"/>
    </row>
    <row r="23" spans="1:5" ht="18" customHeight="1">
      <c r="A23" s="101" t="s">
        <v>8</v>
      </c>
      <c r="B23" s="101"/>
      <c r="C23" s="101"/>
      <c r="D23" s="3"/>
      <c r="E23" s="13"/>
    </row>
    <row r="24" spans="1:5" s="17" customFormat="1" ht="17.25" customHeight="1">
      <c r="A24" s="4" t="s">
        <v>2</v>
      </c>
      <c r="B24" s="4" t="s">
        <v>3</v>
      </c>
      <c r="C24" s="4" t="s">
        <v>4</v>
      </c>
      <c r="D24" s="4" t="s">
        <v>9</v>
      </c>
      <c r="E24" s="5" t="s">
        <v>6</v>
      </c>
    </row>
    <row r="25" spans="1:5" s="17" customFormat="1" ht="15.75" customHeight="1">
      <c r="A25" s="4">
        <v>1</v>
      </c>
      <c r="B25" s="4">
        <v>2</v>
      </c>
      <c r="C25" s="4">
        <v>3</v>
      </c>
      <c r="D25" s="4">
        <v>4</v>
      </c>
      <c r="E25" s="5">
        <v>5</v>
      </c>
    </row>
    <row r="26" spans="1:5" s="69" customFormat="1" ht="19.5" customHeight="1">
      <c r="A26" s="7">
        <v>801</v>
      </c>
      <c r="B26" s="7"/>
      <c r="C26" s="7"/>
      <c r="D26" s="73" t="s">
        <v>20</v>
      </c>
      <c r="E26" s="74">
        <f>E27</f>
        <v>41000</v>
      </c>
    </row>
    <row r="27" spans="1:5" s="17" customFormat="1" ht="18" customHeight="1">
      <c r="A27" s="4"/>
      <c r="B27" s="4">
        <v>80101</v>
      </c>
      <c r="C27" s="4"/>
      <c r="D27" s="68" t="s">
        <v>21</v>
      </c>
      <c r="E27" s="72">
        <f>E28</f>
        <v>41000</v>
      </c>
    </row>
    <row r="28" spans="1:5" s="17" customFormat="1" ht="16.5" customHeight="1">
      <c r="A28" s="4"/>
      <c r="B28" s="4"/>
      <c r="C28" s="4">
        <v>4270</v>
      </c>
      <c r="D28" s="68" t="s">
        <v>79</v>
      </c>
      <c r="E28" s="72">
        <v>41000</v>
      </c>
    </row>
    <row r="29" spans="1:5" ht="16.5" customHeight="1">
      <c r="A29" s="12"/>
      <c r="B29" s="12"/>
      <c r="C29" s="12"/>
      <c r="D29" s="4" t="s">
        <v>10</v>
      </c>
      <c r="E29" s="11">
        <f>E26</f>
        <v>41000</v>
      </c>
    </row>
    <row r="30" spans="1:5" ht="99.75" customHeight="1">
      <c r="A30" s="98" t="s">
        <v>93</v>
      </c>
      <c r="B30" s="98"/>
      <c r="C30" s="98"/>
      <c r="D30" s="98"/>
      <c r="E30" s="98"/>
    </row>
    <row r="31" spans="4:5" ht="14.25">
      <c r="D31" s="99" t="s">
        <v>11</v>
      </c>
      <c r="E31" s="99"/>
    </row>
    <row r="32" spans="4:5" ht="32.25" customHeight="1">
      <c r="D32" s="100" t="s">
        <v>12</v>
      </c>
      <c r="E32" s="100"/>
    </row>
  </sheetData>
  <mergeCells count="9">
    <mergeCell ref="D2:E2"/>
    <mergeCell ref="C3:E3"/>
    <mergeCell ref="B5:E5"/>
    <mergeCell ref="A6:E6"/>
    <mergeCell ref="A30:E30"/>
    <mergeCell ref="D31:E31"/>
    <mergeCell ref="D32:E32"/>
    <mergeCell ref="A7:C7"/>
    <mergeCell ref="A23:C23"/>
  </mergeCells>
  <printOptions/>
  <pageMargins left="0.45" right="0.28" top="1" bottom="1" header="0.5" footer="0.5"/>
  <pageSetup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G5" sqref="G5"/>
    </sheetView>
  </sheetViews>
  <sheetFormatPr defaultColWidth="9.140625" defaultRowHeight="12.75"/>
  <cols>
    <col min="1" max="1" width="5.8515625" style="18" customWidth="1"/>
    <col min="2" max="2" width="9.57421875" style="18" customWidth="1"/>
    <col min="3" max="3" width="7.140625" style="18" customWidth="1"/>
    <col min="4" max="4" width="45.28125" style="18" customWidth="1"/>
    <col min="5" max="5" width="12.00390625" style="18" customWidth="1"/>
    <col min="6" max="6" width="11.421875" style="18" customWidth="1"/>
    <col min="7" max="7" width="5.57421875" style="18" customWidth="1"/>
    <col min="8" max="16384" width="9.140625" style="18" customWidth="1"/>
  </cols>
  <sheetData>
    <row r="1" spans="3:7" ht="14.25">
      <c r="C1" s="104" t="s">
        <v>95</v>
      </c>
      <c r="D1" s="104"/>
      <c r="E1" s="104"/>
      <c r="F1" s="104"/>
      <c r="G1" s="19"/>
    </row>
    <row r="2" spans="4:7" ht="14.25">
      <c r="D2" s="104" t="s">
        <v>13</v>
      </c>
      <c r="E2" s="104"/>
      <c r="F2" s="104"/>
      <c r="G2" s="19"/>
    </row>
    <row r="3" spans="4:7" ht="14.25">
      <c r="D3" s="104" t="s">
        <v>73</v>
      </c>
      <c r="E3" s="104"/>
      <c r="F3" s="104"/>
      <c r="G3" s="19"/>
    </row>
    <row r="5" spans="1:6" ht="18.75" customHeight="1">
      <c r="A5" s="104" t="s">
        <v>42</v>
      </c>
      <c r="B5" s="104"/>
      <c r="C5" s="104"/>
      <c r="D5" s="104"/>
      <c r="E5" s="104"/>
      <c r="F5" s="104"/>
    </row>
    <row r="6" spans="1:6" ht="31.5" customHeight="1">
      <c r="A6" s="103" t="s">
        <v>77</v>
      </c>
      <c r="B6" s="103"/>
      <c r="C6" s="103"/>
      <c r="D6" s="103"/>
      <c r="E6" s="103"/>
      <c r="F6" s="103"/>
    </row>
    <row r="7" spans="1:2" ht="16.5" customHeight="1">
      <c r="A7" s="105" t="s">
        <v>14</v>
      </c>
      <c r="B7" s="105"/>
    </row>
    <row r="8" spans="1:6" s="23" customFormat="1" ht="25.5" customHeight="1">
      <c r="A8" s="20" t="s">
        <v>2</v>
      </c>
      <c r="B8" s="20" t="s">
        <v>3</v>
      </c>
      <c r="C8" s="21" t="s">
        <v>4</v>
      </c>
      <c r="D8" s="21" t="s">
        <v>5</v>
      </c>
      <c r="E8" s="22" t="s">
        <v>15</v>
      </c>
      <c r="F8" s="22" t="s">
        <v>16</v>
      </c>
    </row>
    <row r="9" spans="1:6" s="28" customFormat="1" ht="19.5" customHeight="1">
      <c r="A9" s="65" t="s">
        <v>74</v>
      </c>
      <c r="B9" s="24"/>
      <c r="C9" s="25"/>
      <c r="D9" s="26" t="s">
        <v>17</v>
      </c>
      <c r="E9" s="27"/>
      <c r="F9" s="27">
        <f>F10</f>
        <v>34000</v>
      </c>
    </row>
    <row r="10" spans="1:6" ht="15.75" customHeight="1">
      <c r="A10" s="29"/>
      <c r="B10" s="66" t="s">
        <v>75</v>
      </c>
      <c r="C10" s="30"/>
      <c r="D10" s="14" t="s">
        <v>18</v>
      </c>
      <c r="E10" s="31"/>
      <c r="F10" s="31">
        <f>F11</f>
        <v>34000</v>
      </c>
    </row>
    <row r="11" spans="1:6" ht="15.75" customHeight="1">
      <c r="A11" s="29"/>
      <c r="B11" s="29"/>
      <c r="C11" s="30">
        <v>6050</v>
      </c>
      <c r="D11" s="14" t="s">
        <v>19</v>
      </c>
      <c r="E11" s="31"/>
      <c r="F11" s="31">
        <v>34000</v>
      </c>
    </row>
    <row r="12" spans="1:6" s="28" customFormat="1" ht="18.75" customHeight="1">
      <c r="A12" s="24">
        <v>801</v>
      </c>
      <c r="B12" s="24"/>
      <c r="C12" s="25"/>
      <c r="D12" s="26" t="s">
        <v>20</v>
      </c>
      <c r="E12" s="27">
        <f>E13</f>
        <v>34000</v>
      </c>
      <c r="F12" s="27"/>
    </row>
    <row r="13" spans="1:6" ht="15.75" customHeight="1">
      <c r="A13" s="29"/>
      <c r="B13" s="29">
        <v>80110</v>
      </c>
      <c r="C13" s="30"/>
      <c r="D13" s="14" t="s">
        <v>22</v>
      </c>
      <c r="E13" s="31">
        <f>E14</f>
        <v>34000</v>
      </c>
      <c r="F13" s="31"/>
    </row>
    <row r="14" spans="1:6" ht="15.75" customHeight="1">
      <c r="A14" s="29"/>
      <c r="B14" s="32"/>
      <c r="C14" s="30">
        <v>6050</v>
      </c>
      <c r="D14" s="14" t="s">
        <v>19</v>
      </c>
      <c r="E14" s="31">
        <v>34000</v>
      </c>
      <c r="F14" s="31"/>
    </row>
    <row r="15" spans="1:6" ht="21" customHeight="1">
      <c r="A15" s="32"/>
      <c r="B15" s="32"/>
      <c r="C15" s="33"/>
      <c r="D15" s="34" t="s">
        <v>23</v>
      </c>
      <c r="E15" s="35">
        <f>E12</f>
        <v>34000</v>
      </c>
      <c r="F15" s="35">
        <f>F9</f>
        <v>34000</v>
      </c>
    </row>
    <row r="16" spans="2:3" ht="12" customHeight="1">
      <c r="B16" s="36" t="s">
        <v>24</v>
      </c>
      <c r="C16" s="36"/>
    </row>
    <row r="17" spans="1:6" ht="48.75" customHeight="1">
      <c r="A17" s="106" t="s">
        <v>76</v>
      </c>
      <c r="B17" s="106"/>
      <c r="C17" s="106"/>
      <c r="D17" s="106"/>
      <c r="E17" s="106"/>
      <c r="F17" s="106"/>
    </row>
    <row r="18" spans="4:6" ht="21.75" customHeight="1">
      <c r="D18" s="107" t="s">
        <v>25</v>
      </c>
      <c r="E18" s="107"/>
      <c r="F18" s="107"/>
    </row>
    <row r="20" spans="5:6" ht="14.25">
      <c r="E20" s="104" t="s">
        <v>26</v>
      </c>
      <c r="F20" s="104"/>
    </row>
  </sheetData>
  <mergeCells count="9">
    <mergeCell ref="C1:F1"/>
    <mergeCell ref="D2:F2"/>
    <mergeCell ref="D3:F3"/>
    <mergeCell ref="A5:F5"/>
    <mergeCell ref="E20:F20"/>
    <mergeCell ref="A6:F6"/>
    <mergeCell ref="A7:B7"/>
    <mergeCell ref="A17:F17"/>
    <mergeCell ref="D18:F18"/>
  </mergeCells>
  <printOptions/>
  <pageMargins left="0.61" right="0.4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44"/>
  <sheetViews>
    <sheetView tabSelected="1" workbookViewId="0" topLeftCell="D1">
      <selection activeCell="F1" sqref="F1:I1"/>
    </sheetView>
  </sheetViews>
  <sheetFormatPr defaultColWidth="9.140625" defaultRowHeight="12.75"/>
  <cols>
    <col min="1" max="1" width="5.421875" style="0" customWidth="1"/>
    <col min="2" max="2" width="5.7109375" style="0" customWidth="1"/>
    <col min="4" max="4" width="6.00390625" style="0" customWidth="1"/>
    <col min="5" max="5" width="63.57421875" style="0" customWidth="1"/>
    <col min="6" max="6" width="12.57421875" style="0" customWidth="1"/>
    <col min="7" max="7" width="11.421875" style="0" customWidth="1"/>
    <col min="8" max="8" width="12.00390625" style="0" customWidth="1"/>
    <col min="9" max="9" width="14.421875" style="0" customWidth="1"/>
  </cols>
  <sheetData>
    <row r="1" spans="6:9" ht="13.5" customHeight="1">
      <c r="F1" s="109" t="s">
        <v>96</v>
      </c>
      <c r="G1" s="109"/>
      <c r="H1" s="109"/>
      <c r="I1" s="109"/>
    </row>
    <row r="2" spans="6:9" ht="12.75">
      <c r="F2" s="109" t="s">
        <v>78</v>
      </c>
      <c r="G2" s="109"/>
      <c r="H2" s="109"/>
      <c r="I2" s="109"/>
    </row>
    <row r="3" spans="6:9" ht="12.75">
      <c r="F3" s="37"/>
      <c r="G3" s="37"/>
      <c r="H3" s="37"/>
      <c r="I3" s="37"/>
    </row>
    <row r="4" spans="3:8" ht="16.5" customHeight="1">
      <c r="C4" s="108" t="s">
        <v>44</v>
      </c>
      <c r="D4" s="108"/>
      <c r="E4" s="108"/>
      <c r="F4" s="108"/>
      <c r="G4" s="108"/>
      <c r="H4" s="108"/>
    </row>
    <row r="5" spans="3:8" ht="16.5" customHeight="1">
      <c r="C5" s="38"/>
      <c r="D5" s="38"/>
      <c r="E5" s="38"/>
      <c r="F5" s="38"/>
      <c r="G5" s="38"/>
      <c r="H5" s="38"/>
    </row>
    <row r="6" spans="1:12" s="47" customFormat="1" ht="27" customHeight="1">
      <c r="A6" s="39" t="s">
        <v>27</v>
      </c>
      <c r="B6" s="39" t="s">
        <v>2</v>
      </c>
      <c r="C6" s="40" t="s">
        <v>3</v>
      </c>
      <c r="D6" s="40" t="s">
        <v>4</v>
      </c>
      <c r="E6" s="41" t="s">
        <v>28</v>
      </c>
      <c r="F6" s="42" t="s">
        <v>29</v>
      </c>
      <c r="G6" s="43" t="s">
        <v>30</v>
      </c>
      <c r="H6" s="43" t="s">
        <v>31</v>
      </c>
      <c r="I6" s="41" t="s">
        <v>32</v>
      </c>
      <c r="J6" s="44"/>
      <c r="K6" s="45"/>
      <c r="L6" s="46"/>
    </row>
    <row r="7" spans="1:12" s="47" customFormat="1" ht="14.25" customHeight="1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  <c r="H7" s="48">
        <v>8</v>
      </c>
      <c r="I7" s="48">
        <v>9</v>
      </c>
      <c r="J7" s="45"/>
      <c r="K7" s="45"/>
      <c r="L7" s="46"/>
    </row>
    <row r="8" spans="1:12" s="47" customFormat="1" ht="28.5" customHeight="1">
      <c r="A8" s="49">
        <v>1</v>
      </c>
      <c r="B8" s="49" t="s">
        <v>33</v>
      </c>
      <c r="C8" s="49" t="s">
        <v>34</v>
      </c>
      <c r="D8" s="49">
        <v>6050</v>
      </c>
      <c r="E8" s="14" t="s">
        <v>45</v>
      </c>
      <c r="F8" s="50">
        <v>10000</v>
      </c>
      <c r="G8" s="50"/>
      <c r="H8" s="50"/>
      <c r="I8" s="50">
        <f>F8-H8</f>
        <v>10000</v>
      </c>
      <c r="J8" s="45"/>
      <c r="K8" s="45"/>
      <c r="L8" s="46"/>
    </row>
    <row r="9" spans="1:12" s="47" customFormat="1" ht="28.5" customHeight="1">
      <c r="A9" s="49">
        <v>2</v>
      </c>
      <c r="B9" s="49"/>
      <c r="C9" s="49" t="s">
        <v>34</v>
      </c>
      <c r="D9" s="49">
        <v>6050</v>
      </c>
      <c r="E9" s="14" t="s">
        <v>70</v>
      </c>
      <c r="F9" s="50">
        <v>240000</v>
      </c>
      <c r="G9" s="50"/>
      <c r="H9" s="50"/>
      <c r="I9" s="50">
        <f>F9+G9</f>
        <v>240000</v>
      </c>
      <c r="J9" s="45"/>
      <c r="K9" s="45"/>
      <c r="L9" s="46"/>
    </row>
    <row r="10" spans="1:12" s="47" customFormat="1" ht="16.5" customHeight="1">
      <c r="A10" s="48"/>
      <c r="B10" s="48"/>
      <c r="C10" s="48"/>
      <c r="E10" s="51" t="s">
        <v>35</v>
      </c>
      <c r="F10" s="52">
        <f>SUM(F8:F9)</f>
        <v>250000</v>
      </c>
      <c r="G10" s="50"/>
      <c r="H10" s="52"/>
      <c r="I10" s="52">
        <f>I8+I9</f>
        <v>250000</v>
      </c>
      <c r="J10" s="45"/>
      <c r="K10" s="45"/>
      <c r="L10" s="46"/>
    </row>
    <row r="11" spans="1:12" s="47" customFormat="1" ht="24" customHeight="1">
      <c r="A11" s="49">
        <v>3</v>
      </c>
      <c r="B11" s="49">
        <v>400</v>
      </c>
      <c r="C11" s="49">
        <v>40002</v>
      </c>
      <c r="D11" s="49">
        <v>6060</v>
      </c>
      <c r="E11" s="75" t="s">
        <v>46</v>
      </c>
      <c r="F11" s="50">
        <v>15000</v>
      </c>
      <c r="G11" s="50"/>
      <c r="H11" s="50"/>
      <c r="I11" s="50">
        <f aca="true" t="shared" si="0" ref="I11:I16">F11+G11</f>
        <v>15000</v>
      </c>
      <c r="J11" s="45"/>
      <c r="K11" s="45"/>
      <c r="L11" s="46"/>
    </row>
    <row r="12" spans="1:248" s="47" customFormat="1" ht="30.75" customHeight="1">
      <c r="A12" s="49">
        <v>4</v>
      </c>
      <c r="B12" s="49">
        <v>600</v>
      </c>
      <c r="C12" s="49">
        <v>60016</v>
      </c>
      <c r="D12" s="49">
        <v>6050</v>
      </c>
      <c r="E12" s="14" t="s">
        <v>47</v>
      </c>
      <c r="F12" s="53">
        <v>70000</v>
      </c>
      <c r="G12" s="50"/>
      <c r="H12" s="50"/>
      <c r="I12" s="53">
        <f t="shared" si="0"/>
        <v>70000</v>
      </c>
      <c r="J12" s="45"/>
      <c r="K12" s="45"/>
      <c r="L12" s="55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</row>
    <row r="13" spans="1:248" s="47" customFormat="1" ht="28.5" customHeight="1">
      <c r="A13" s="49">
        <v>5</v>
      </c>
      <c r="B13" s="49"/>
      <c r="C13" s="49">
        <v>60016</v>
      </c>
      <c r="D13" s="49">
        <v>6050</v>
      </c>
      <c r="E13" s="14" t="s">
        <v>48</v>
      </c>
      <c r="F13" s="53">
        <v>50000</v>
      </c>
      <c r="G13" s="50"/>
      <c r="H13" s="50"/>
      <c r="I13" s="53">
        <f t="shared" si="0"/>
        <v>50000</v>
      </c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</row>
    <row r="14" spans="1:248" s="47" customFormat="1" ht="26.25" customHeight="1">
      <c r="A14" s="49">
        <v>6</v>
      </c>
      <c r="B14" s="49"/>
      <c r="C14" s="49">
        <v>60016</v>
      </c>
      <c r="D14" s="49">
        <v>6050</v>
      </c>
      <c r="E14" s="14" t="s">
        <v>49</v>
      </c>
      <c r="F14" s="53"/>
      <c r="G14" s="50">
        <v>34000</v>
      </c>
      <c r="H14" s="50"/>
      <c r="I14" s="53">
        <f t="shared" si="0"/>
        <v>34000</v>
      </c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</row>
    <row r="15" spans="1:248" s="47" customFormat="1" ht="18" customHeight="1">
      <c r="A15" s="48">
        <v>7</v>
      </c>
      <c r="B15" s="48"/>
      <c r="C15" s="48">
        <v>60016</v>
      </c>
      <c r="D15" s="48">
        <v>6050</v>
      </c>
      <c r="E15" s="75" t="s">
        <v>50</v>
      </c>
      <c r="F15" s="53">
        <v>15000</v>
      </c>
      <c r="G15" s="50"/>
      <c r="H15" s="54"/>
      <c r="I15" s="53">
        <f t="shared" si="0"/>
        <v>15000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</row>
    <row r="16" spans="1:248" s="47" customFormat="1" ht="27" customHeight="1">
      <c r="A16" s="48">
        <v>8</v>
      </c>
      <c r="B16" s="48"/>
      <c r="C16" s="48">
        <v>60016</v>
      </c>
      <c r="D16" s="48">
        <v>6050</v>
      </c>
      <c r="E16" s="75" t="s">
        <v>69</v>
      </c>
      <c r="F16" s="53">
        <v>12000</v>
      </c>
      <c r="G16" s="50"/>
      <c r="H16" s="54"/>
      <c r="I16" s="53">
        <f t="shared" si="0"/>
        <v>12000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</row>
    <row r="17" spans="1:248" s="54" customFormat="1" ht="15.75" customHeight="1">
      <c r="A17" s="57"/>
      <c r="B17" s="57"/>
      <c r="C17" s="57"/>
      <c r="D17" s="57"/>
      <c r="E17" s="51" t="s">
        <v>36</v>
      </c>
      <c r="F17" s="52">
        <f>F12+F13+F14+F15+F16</f>
        <v>147000</v>
      </c>
      <c r="G17" s="52">
        <f>G14+G15+G16</f>
        <v>34000</v>
      </c>
      <c r="H17" s="52">
        <f>SUM(H12:H15)</f>
        <v>0</v>
      </c>
      <c r="I17" s="52">
        <f>I12+I13+I14+I15+I16</f>
        <v>181000</v>
      </c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</row>
    <row r="18" spans="1:248" s="47" customFormat="1" ht="20.25" customHeight="1">
      <c r="A18" s="48">
        <v>9</v>
      </c>
      <c r="B18" s="48">
        <v>750</v>
      </c>
      <c r="C18" s="48">
        <v>75023</v>
      </c>
      <c r="D18" s="48">
        <v>6060</v>
      </c>
      <c r="E18" s="76" t="s">
        <v>51</v>
      </c>
      <c r="F18" s="50">
        <v>27348</v>
      </c>
      <c r="G18" s="50"/>
      <c r="H18" s="50"/>
      <c r="I18" s="50">
        <f>F18+G18</f>
        <v>27348</v>
      </c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</row>
    <row r="19" spans="1:248" s="47" customFormat="1" ht="18.75" customHeight="1">
      <c r="A19" s="48">
        <v>10</v>
      </c>
      <c r="B19" s="48"/>
      <c r="C19" s="48">
        <v>75023</v>
      </c>
      <c r="D19" s="48">
        <v>6060</v>
      </c>
      <c r="E19" s="76" t="s">
        <v>37</v>
      </c>
      <c r="F19" s="50">
        <v>35000</v>
      </c>
      <c r="G19" s="50"/>
      <c r="H19" s="50"/>
      <c r="I19" s="50">
        <f>F19</f>
        <v>35000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</row>
    <row r="20" spans="1:248" s="54" customFormat="1" ht="15.75" customHeight="1">
      <c r="A20" s="57"/>
      <c r="B20" s="57"/>
      <c r="C20" s="57"/>
      <c r="D20" s="57"/>
      <c r="E20" s="51" t="s">
        <v>38</v>
      </c>
      <c r="F20" s="52">
        <f>SUM(F18:F19)</f>
        <v>62348</v>
      </c>
      <c r="G20" s="52"/>
      <c r="H20" s="52"/>
      <c r="I20" s="52">
        <f>SUM(I18:I19)</f>
        <v>62348</v>
      </c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</row>
    <row r="21" spans="1:9" s="79" customFormat="1" ht="23.25" customHeight="1">
      <c r="A21" s="77">
        <v>11</v>
      </c>
      <c r="B21" s="71">
        <v>754</v>
      </c>
      <c r="C21" s="71">
        <v>75412</v>
      </c>
      <c r="D21" s="71">
        <v>6060</v>
      </c>
      <c r="E21" s="76" t="s">
        <v>52</v>
      </c>
      <c r="F21" s="78">
        <v>4500</v>
      </c>
      <c r="G21" s="78"/>
      <c r="H21" s="78"/>
      <c r="I21" s="78">
        <f>F21</f>
        <v>4500</v>
      </c>
    </row>
    <row r="22" spans="1:9" s="79" customFormat="1" ht="19.5" customHeight="1">
      <c r="A22" s="77">
        <v>12</v>
      </c>
      <c r="B22" s="90"/>
      <c r="C22" s="71">
        <v>75412</v>
      </c>
      <c r="D22" s="71">
        <v>6060</v>
      </c>
      <c r="E22" s="76" t="s">
        <v>67</v>
      </c>
      <c r="F22" s="78">
        <v>320000</v>
      </c>
      <c r="G22" s="78"/>
      <c r="H22" s="78"/>
      <c r="I22" s="78">
        <f>F22+G22</f>
        <v>320000</v>
      </c>
    </row>
    <row r="23" spans="1:9" s="79" customFormat="1" ht="15.75" customHeight="1">
      <c r="A23" s="77"/>
      <c r="B23" s="90"/>
      <c r="C23" s="71"/>
      <c r="D23" s="71"/>
      <c r="E23" s="91" t="s">
        <v>68</v>
      </c>
      <c r="F23" s="86">
        <f>SUM(F21:F22)</f>
        <v>324500</v>
      </c>
      <c r="G23" s="86"/>
      <c r="H23" s="86"/>
      <c r="I23" s="86">
        <f>SUM(I21:I22)</f>
        <v>324500</v>
      </c>
    </row>
    <row r="24" spans="1:9" ht="30" customHeight="1">
      <c r="A24" s="29">
        <v>13</v>
      </c>
      <c r="B24" s="80">
        <v>801</v>
      </c>
      <c r="C24" s="29">
        <v>80101</v>
      </c>
      <c r="D24" s="29">
        <v>6050</v>
      </c>
      <c r="E24" s="81" t="s">
        <v>53</v>
      </c>
      <c r="F24" s="50">
        <v>105000</v>
      </c>
      <c r="G24" s="50"/>
      <c r="H24" s="50"/>
      <c r="I24" s="50">
        <f>F24+G24</f>
        <v>105000</v>
      </c>
    </row>
    <row r="25" spans="1:9" ht="28.5" customHeight="1">
      <c r="A25" s="29">
        <v>14</v>
      </c>
      <c r="B25" s="80"/>
      <c r="C25" s="29">
        <v>80101</v>
      </c>
      <c r="D25" s="29">
        <v>6050</v>
      </c>
      <c r="E25" s="81" t="s">
        <v>54</v>
      </c>
      <c r="F25" s="50">
        <v>20000</v>
      </c>
      <c r="G25" s="50"/>
      <c r="H25" s="50"/>
      <c r="I25" s="50">
        <f>F25</f>
        <v>20000</v>
      </c>
    </row>
    <row r="26" spans="1:9" ht="18" customHeight="1">
      <c r="A26" s="29">
        <v>15</v>
      </c>
      <c r="B26" s="80"/>
      <c r="C26" s="29">
        <v>80101</v>
      </c>
      <c r="D26" s="29">
        <v>6050</v>
      </c>
      <c r="E26" s="81" t="s">
        <v>55</v>
      </c>
      <c r="F26" s="50">
        <v>289510</v>
      </c>
      <c r="G26" s="50"/>
      <c r="H26" s="50"/>
      <c r="I26" s="50">
        <f>F26</f>
        <v>289510</v>
      </c>
    </row>
    <row r="27" spans="1:9" ht="27.75" customHeight="1">
      <c r="A27" s="29">
        <v>16</v>
      </c>
      <c r="B27" s="80"/>
      <c r="C27" s="29">
        <v>80101</v>
      </c>
      <c r="D27" s="29">
        <v>6050</v>
      </c>
      <c r="E27" s="81" t="s">
        <v>56</v>
      </c>
      <c r="F27" s="50">
        <v>282290</v>
      </c>
      <c r="G27" s="50"/>
      <c r="H27" s="50"/>
      <c r="I27" s="50">
        <f>F27</f>
        <v>282290</v>
      </c>
    </row>
    <row r="28" spans="1:9" ht="42" customHeight="1">
      <c r="A28" s="29">
        <v>17</v>
      </c>
      <c r="B28" s="80"/>
      <c r="C28" s="29">
        <v>80101</v>
      </c>
      <c r="D28" s="29">
        <v>6050</v>
      </c>
      <c r="E28" s="81" t="s">
        <v>57</v>
      </c>
      <c r="F28" s="50">
        <v>21000</v>
      </c>
      <c r="G28" s="50"/>
      <c r="H28" s="50"/>
      <c r="I28" s="50">
        <f>F28+G28</f>
        <v>21000</v>
      </c>
    </row>
    <row r="29" spans="1:9" ht="18.75" customHeight="1">
      <c r="A29" s="29">
        <v>18</v>
      </c>
      <c r="B29" s="82"/>
      <c r="C29" s="29">
        <v>80101</v>
      </c>
      <c r="D29" s="29">
        <v>6060</v>
      </c>
      <c r="E29" s="14" t="s">
        <v>58</v>
      </c>
      <c r="F29" s="50">
        <v>230000</v>
      </c>
      <c r="G29" s="50"/>
      <c r="H29" s="50"/>
      <c r="I29" s="50">
        <f>F29</f>
        <v>230000</v>
      </c>
    </row>
    <row r="30" spans="1:9" ht="18.75" customHeight="1">
      <c r="A30" s="29">
        <v>19</v>
      </c>
      <c r="B30" s="82"/>
      <c r="C30" s="29">
        <v>80101</v>
      </c>
      <c r="D30" s="29">
        <v>6060</v>
      </c>
      <c r="E30" s="14" t="s">
        <v>59</v>
      </c>
      <c r="F30" s="50">
        <v>130000</v>
      </c>
      <c r="G30" s="50"/>
      <c r="H30" s="50"/>
      <c r="I30" s="50">
        <f>F30</f>
        <v>130000</v>
      </c>
    </row>
    <row r="31" spans="1:9" ht="13.5" customHeight="1">
      <c r="A31" s="29"/>
      <c r="B31" s="82"/>
      <c r="C31" s="29"/>
      <c r="D31" s="29"/>
      <c r="E31" s="14" t="s">
        <v>60</v>
      </c>
      <c r="F31" s="89">
        <v>65000</v>
      </c>
      <c r="G31" s="89"/>
      <c r="H31" s="89"/>
      <c r="I31" s="89">
        <f>F31</f>
        <v>65000</v>
      </c>
    </row>
    <row r="32" spans="1:9" ht="13.5" customHeight="1">
      <c r="A32" s="29"/>
      <c r="B32" s="82"/>
      <c r="C32" s="29"/>
      <c r="D32" s="29"/>
      <c r="E32" s="14" t="s">
        <v>61</v>
      </c>
      <c r="F32" s="89">
        <v>65000</v>
      </c>
      <c r="G32" s="89"/>
      <c r="H32" s="89"/>
      <c r="I32" s="89">
        <f>F32</f>
        <v>65000</v>
      </c>
    </row>
    <row r="33" spans="1:9" ht="27.75" customHeight="1">
      <c r="A33" s="29">
        <v>20</v>
      </c>
      <c r="B33" s="82"/>
      <c r="C33" s="29">
        <v>80110</v>
      </c>
      <c r="D33" s="29">
        <v>6050</v>
      </c>
      <c r="E33" s="14" t="s">
        <v>62</v>
      </c>
      <c r="F33" s="50">
        <v>144000</v>
      </c>
      <c r="G33" s="50"/>
      <c r="H33" s="50">
        <v>34000</v>
      </c>
      <c r="I33" s="50">
        <f>F33-H33</f>
        <v>110000</v>
      </c>
    </row>
    <row r="34" spans="1:248" s="47" customFormat="1" ht="15.75" customHeight="1">
      <c r="A34" s="48"/>
      <c r="B34" s="48"/>
      <c r="C34" s="48"/>
      <c r="E34" s="92" t="s">
        <v>39</v>
      </c>
      <c r="F34" s="52">
        <f>F24+F25+F26+F27+F28+F29+F30+F33</f>
        <v>1221800</v>
      </c>
      <c r="G34" s="52">
        <f>G24+G25+G26+G27+G28+G29+G30+G33</f>
        <v>0</v>
      </c>
      <c r="H34" s="52">
        <f>SUM(H25:H33)</f>
        <v>34000</v>
      </c>
      <c r="I34" s="52">
        <f>I24+I25+I26+I27+I28+I29+I30+I33</f>
        <v>1187800</v>
      </c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</row>
    <row r="35" spans="1:248" s="47" customFormat="1" ht="18" customHeight="1">
      <c r="A35" s="48">
        <v>21</v>
      </c>
      <c r="B35" s="48">
        <v>852</v>
      </c>
      <c r="C35" s="48">
        <v>85219</v>
      </c>
      <c r="D35" s="47">
        <v>6060</v>
      </c>
      <c r="E35" s="83" t="s">
        <v>63</v>
      </c>
      <c r="F35" s="78">
        <v>5000</v>
      </c>
      <c r="G35" s="53"/>
      <c r="H35" s="53"/>
      <c r="I35" s="53">
        <f>F35</f>
        <v>5000</v>
      </c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</row>
    <row r="36" spans="1:248" s="47" customFormat="1" ht="18" customHeight="1">
      <c r="A36" s="48">
        <v>22</v>
      </c>
      <c r="B36" s="48"/>
      <c r="C36" s="48">
        <v>85219</v>
      </c>
      <c r="D36" s="47">
        <v>6060</v>
      </c>
      <c r="E36" s="83" t="s">
        <v>64</v>
      </c>
      <c r="F36" s="78">
        <v>29280</v>
      </c>
      <c r="G36" s="53"/>
      <c r="H36" s="53"/>
      <c r="I36" s="53">
        <f>F36+G36</f>
        <v>29280</v>
      </c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</row>
    <row r="37" spans="1:248" s="85" customFormat="1" ht="15" customHeight="1">
      <c r="A37" s="84"/>
      <c r="B37" s="84"/>
      <c r="C37" s="84"/>
      <c r="E37" s="92" t="s">
        <v>65</v>
      </c>
      <c r="F37" s="86">
        <f>SUM(F35:F36)</f>
        <v>34280</v>
      </c>
      <c r="G37" s="86">
        <f>SUM(G35:G36)</f>
        <v>0</v>
      </c>
      <c r="H37" s="86"/>
      <c r="I37" s="86">
        <f>I35+I36</f>
        <v>34280</v>
      </c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  <c r="HL37" s="87"/>
      <c r="HM37" s="87"/>
      <c r="HN37" s="87"/>
      <c r="HO37" s="87"/>
      <c r="HP37" s="87"/>
      <c r="HQ37" s="87"/>
      <c r="HR37" s="87"/>
      <c r="HS37" s="87"/>
      <c r="HT37" s="87"/>
      <c r="HU37" s="87"/>
      <c r="HV37" s="87"/>
      <c r="HW37" s="87"/>
      <c r="HX37" s="87"/>
      <c r="HY37" s="87"/>
      <c r="HZ37" s="87"/>
      <c r="IA37" s="87"/>
      <c r="IB37" s="87"/>
      <c r="IC37" s="87"/>
      <c r="ID37" s="87"/>
      <c r="IE37" s="87"/>
      <c r="IF37" s="87"/>
      <c r="IG37" s="87"/>
      <c r="IH37" s="87"/>
      <c r="II37" s="87"/>
      <c r="IJ37" s="87"/>
      <c r="IK37" s="87"/>
      <c r="IL37" s="87"/>
      <c r="IM37" s="87"/>
      <c r="IN37" s="87"/>
    </row>
    <row r="38" spans="1:248" s="47" customFormat="1" ht="20.25" customHeight="1">
      <c r="A38" s="49">
        <v>23</v>
      </c>
      <c r="B38" s="49">
        <v>900</v>
      </c>
      <c r="C38" s="49">
        <v>90001</v>
      </c>
      <c r="D38" s="49">
        <v>6050</v>
      </c>
      <c r="E38" s="75" t="s">
        <v>66</v>
      </c>
      <c r="F38" s="50">
        <v>3208020</v>
      </c>
      <c r="G38" s="50"/>
      <c r="H38" s="50"/>
      <c r="I38" s="50">
        <f>F38-H38</f>
        <v>3208020</v>
      </c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</row>
    <row r="39" spans="1:248" s="54" customFormat="1" ht="18.75" customHeight="1">
      <c r="A39" s="59"/>
      <c r="B39" s="60"/>
      <c r="C39" s="60"/>
      <c r="D39" s="60"/>
      <c r="E39" s="51" t="s">
        <v>40</v>
      </c>
      <c r="F39" s="52">
        <f>SUM(F38)</f>
        <v>3208020</v>
      </c>
      <c r="G39" s="52">
        <f>G38</f>
        <v>0</v>
      </c>
      <c r="H39" s="52">
        <f>SUM(H38:H38)</f>
        <v>0</v>
      </c>
      <c r="I39" s="52">
        <f>I38</f>
        <v>3208020</v>
      </c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</row>
    <row r="40" spans="5:248" s="61" customFormat="1" ht="20.25" customHeight="1">
      <c r="E40" s="88" t="s">
        <v>41</v>
      </c>
      <c r="F40" s="62">
        <f>F10+F11+F17+F20+F23+F34+F37+F39</f>
        <v>5262948</v>
      </c>
      <c r="G40" s="62">
        <f>G10+G17+G23</f>
        <v>34000</v>
      </c>
      <c r="H40" s="62">
        <f>H34</f>
        <v>34000</v>
      </c>
      <c r="I40" s="62">
        <f>I10+I11+I17+I20+I23+I34+I37+I39</f>
        <v>5262948</v>
      </c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</row>
    <row r="41" spans="6:9" s="63" customFormat="1" ht="20.25" customHeight="1">
      <c r="F41" s="64"/>
      <c r="G41" s="64"/>
      <c r="H41" s="64"/>
      <c r="I41" s="64"/>
    </row>
    <row r="42" spans="7:9" ht="12.75">
      <c r="G42" s="109" t="s">
        <v>25</v>
      </c>
      <c r="H42" s="109"/>
      <c r="I42" s="109"/>
    </row>
    <row r="44" spans="7:9" ht="12.75">
      <c r="G44" s="109" t="s">
        <v>26</v>
      </c>
      <c r="H44" s="109"/>
      <c r="I44" s="109"/>
    </row>
  </sheetData>
  <mergeCells count="5">
    <mergeCell ref="C4:H4"/>
    <mergeCell ref="G42:I42"/>
    <mergeCell ref="G44:I44"/>
    <mergeCell ref="F1:I1"/>
    <mergeCell ref="F2:I2"/>
  </mergeCells>
  <printOptions/>
  <pageMargins left="0.45" right="0.45" top="0.71" bottom="0.68" header="0.5" footer="0.5"/>
  <pageSetup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Jaktorów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</cp:lastModifiedBy>
  <cp:lastPrinted>2005-05-17T06:43:52Z</cp:lastPrinted>
  <dcterms:created xsi:type="dcterms:W3CDTF">2005-03-16T09:46:38Z</dcterms:created>
  <dcterms:modified xsi:type="dcterms:W3CDTF">2005-05-17T06:44:36Z</dcterms:modified>
  <cp:category/>
  <cp:version/>
  <cp:contentType/>
  <cp:contentStatus/>
</cp:coreProperties>
</file>