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2"/>
  </bookViews>
  <sheets>
    <sheet name="zał  Nr 1do 249" sheetId="1" r:id="rId1"/>
    <sheet name="Zał Nr 2 do 249" sheetId="2" r:id="rId2"/>
    <sheet name="zał Nr 3 do 249" sheetId="3" r:id="rId3"/>
  </sheets>
  <definedNames>
    <definedName name="_xlnm.Print_Area" localSheetId="2">'zał Nr 3 do 249'!$A$1:$I$44</definedName>
    <definedName name="_xlnm.Print_Titles" localSheetId="2">'zał Nr 3 do 249'!$7:$7</definedName>
  </definedNames>
  <calcPr fullCalcOnLoad="1"/>
</workbook>
</file>

<file path=xl/sharedStrings.xml><?xml version="1.0" encoding="utf-8"?>
<sst xmlns="http://schemas.openxmlformats.org/spreadsheetml/2006/main" count="131" uniqueCount="105">
  <si>
    <t>Zestawienie zmian w planie dochodów i  wydatków budżetu Gminy Jaktorów</t>
  </si>
  <si>
    <t>Dochody</t>
  </si>
  <si>
    <t>Dział</t>
  </si>
  <si>
    <t>Rozdział</t>
  </si>
  <si>
    <t>§</t>
  </si>
  <si>
    <t>N a z w a</t>
  </si>
  <si>
    <t>Kwota</t>
  </si>
  <si>
    <t>Ogółem  zwiększenie dochodów</t>
  </si>
  <si>
    <t>Wydatki</t>
  </si>
  <si>
    <t>Nazwa</t>
  </si>
  <si>
    <t>Ogółem zwiększenie wydatków</t>
  </si>
  <si>
    <t xml:space="preserve">                                                        Przewodniczący Rady Gminy</t>
  </si>
  <si>
    <t>2030</t>
  </si>
  <si>
    <t>Dotacje celowe otrzymane z budżetu państwa na realizację własnych zadań bieżących gmin</t>
  </si>
  <si>
    <t xml:space="preserve">                                                                                      Mirosław Byczak</t>
  </si>
  <si>
    <t xml:space="preserve">                               Rady Gminy Jaktorów</t>
  </si>
  <si>
    <t>Wydatki:</t>
  </si>
  <si>
    <t>Zmniejsze-
nie</t>
  </si>
  <si>
    <t>Zwiększe-
nie</t>
  </si>
  <si>
    <t>Transport i łączność</t>
  </si>
  <si>
    <t>Drogi publiczne gminne</t>
  </si>
  <si>
    <t>Wydatki inwestycyjne jednostek budżetowych</t>
  </si>
  <si>
    <t>Oświata i wychowanie</t>
  </si>
  <si>
    <t>Szkoły podstawowe</t>
  </si>
  <si>
    <t>Zakup materiałów i wyposażenia</t>
  </si>
  <si>
    <t>Zakup usług pozostałych</t>
  </si>
  <si>
    <t>Gimnazja</t>
  </si>
  <si>
    <t>Edukacyjna opieka wychowawcza</t>
  </si>
  <si>
    <t>Ogółem zmiany</t>
  </si>
  <si>
    <t>Uzasadnienie:</t>
  </si>
  <si>
    <t>Przewodniczący Rady Gminy</t>
  </si>
  <si>
    <t>Mirosław Byczak</t>
  </si>
  <si>
    <t>Lp</t>
  </si>
  <si>
    <t>Nazwa zadania inwestycyjnego</t>
  </si>
  <si>
    <t>Plan przed zmianą</t>
  </si>
  <si>
    <t xml:space="preserve">Zwiększe-nie </t>
  </si>
  <si>
    <t>Zmniejsze-nie</t>
  </si>
  <si>
    <t>Plan po zmianie</t>
  </si>
  <si>
    <t>010</t>
  </si>
  <si>
    <t>01010</t>
  </si>
  <si>
    <t>Razem dział 010- Rolnictwo  i łowiectwo</t>
  </si>
  <si>
    <t>Razem dział 600 - Transport i łączność</t>
  </si>
  <si>
    <t>Zakup samochodu osobowo-dostawczego dla Urzędu Gminy</t>
  </si>
  <si>
    <t>Razem dział 750 - Administracja publiczna</t>
  </si>
  <si>
    <t>Razem dział 801- Oświata i wychowanie</t>
  </si>
  <si>
    <t>Razem dział 900 - Gospodarka komunalna</t>
  </si>
  <si>
    <t>Ogółem</t>
  </si>
  <si>
    <t>854</t>
  </si>
  <si>
    <t>85415</t>
  </si>
  <si>
    <t>Pomoc materialna dla uczniów</t>
  </si>
  <si>
    <t>Stypendia dla uczniów</t>
  </si>
  <si>
    <t>Inne formy pomocy dla uczniów</t>
  </si>
  <si>
    <t>Zestawienie zmian w planie wydatków budżetowych  na rok 2005</t>
  </si>
  <si>
    <t xml:space="preserve">wynikających z przeniesienia wydatków   między  działami i  rozdziałami  w obrębie działu klasyfikacji budżetowej.   </t>
  </si>
  <si>
    <t>Rolnictwo i łowiectwo</t>
  </si>
  <si>
    <t>Gospodarka komunalna i ochrona środowiska</t>
  </si>
  <si>
    <t>Dochody od osób prawnych, od osób fizycznych i od innych jednostek nie posiadających osobowości prawnej oraz wydatki związane z ich poborem</t>
  </si>
  <si>
    <t>Wpływy z podatku rolnego, podatku leśnego, podatku od czynności cywilnoprawnych ,  podatków i opłat lokalnych od osób prawnych i innych jednostek organizacyjnych</t>
  </si>
  <si>
    <t>0910</t>
  </si>
  <si>
    <t>Gospodarka mieszkaniowa</t>
  </si>
  <si>
    <t>Gospodarka gruntami i nieruchomościami</t>
  </si>
  <si>
    <t>Zakup energii</t>
  </si>
  <si>
    <t>Działalność usługowa</t>
  </si>
  <si>
    <t>Plany zagospodarowania przestrzennego</t>
  </si>
  <si>
    <t>Dotacje celowe przekazane gminie na zadania bieżące realizowane na podstawie porozumień między jednostkami samorządu terytorialnego</t>
  </si>
  <si>
    <t>Dowożenie uczniów do szkół</t>
  </si>
  <si>
    <t>Zestawienie zmian w planie wydatków inwestycyjnych  na   rok 2005</t>
  </si>
  <si>
    <t>Prace projektowe związane z budową Stacji Uzdatniania Wody w rejonie Kołaczka</t>
  </si>
  <si>
    <t>Zakup dwóch pomp do stacji uzdatniania wody</t>
  </si>
  <si>
    <t xml:space="preserve">Projekt na wykonanie sygnalizacji świetlnej na skrzyżowaniu ul. Warszawskiej i Chełmońskiego  w Jaktorowie 
</t>
  </si>
  <si>
    <t>Projekt na modernizację drogi asfaltowej w Budach Michałowskich od drogi Nr 719 do granicy gminy</t>
  </si>
  <si>
    <t xml:space="preserve">Projekt na wykonanie chodnika od ul. Ogrodowej w  Sadych Budach do ul. Maklakiewicza w Międzyborowie 
</t>
  </si>
  <si>
    <t>Budowa chodnika na ul. Pomorskiej w Jaktorowie (przy PKP)</t>
  </si>
  <si>
    <t>Zakup  zestawów komputerowych dla Urzędu Gminy</t>
  </si>
  <si>
    <t>Zakup zestawu komputerowego dla OSP w Jaktorowie</t>
  </si>
  <si>
    <t>Opracowanie dokumentacji na budowę hali sportowej przy Zespole Szkół Publicznych w Międzyborowie</t>
  </si>
  <si>
    <t>Opracowanie projektów płyty boisk szkolnych w Jaktorowie i Międzyborowie</t>
  </si>
  <si>
    <t>Wykonanie elewacji budynku Szkoły Podstawowej w Jaktorowie</t>
  </si>
  <si>
    <t>Wykonanie elewacji i wymiana okien w budynku Szkoły Podstawowej w Międzyborowie</t>
  </si>
  <si>
    <t>Opracowanie dokumentacji projektowo-kosztorysowej na nadbudowę III kondygnacji nad istniejącym budynkiem Szkoły Podstawowej w Międzyborowie</t>
  </si>
  <si>
    <t>Wykup terenu pod boisko szkolne w Międzyborowie</t>
  </si>
  <si>
    <t>Zakup wyposażenia do gabinetów dentystycznych - razem</t>
  </si>
  <si>
    <t>a) Zespół Szkół Publicznych w Jaktorowie</t>
  </si>
  <si>
    <t>b) Zespół Szkół Publicznych w Międzyborowie</t>
  </si>
  <si>
    <t>Opracowanie dokumentacji na budowę budynku Gimnazjum w Jaktorowie</t>
  </si>
  <si>
    <t>Zakup zestawu komputerowego dla GOPS w Jaktorowie</t>
  </si>
  <si>
    <t>Zakup samochodu osobowego dla GOPS w Jaktorowie</t>
  </si>
  <si>
    <t>Razem dział 852 - Pomoc społeczna</t>
  </si>
  <si>
    <t xml:space="preserve">Budowa sieci kanalizacyjnej  w gminie </t>
  </si>
  <si>
    <t>Zakup samochodu pożarniczego STAR-Man dla OSP w Jaktorowie</t>
  </si>
  <si>
    <t>Razem dział 754 - Bezpieczeństwo publiczne i ochrona przeciwpożarowa</t>
  </si>
  <si>
    <t>Budowa drogi asfaltowej w Henryszewie (regulacja stanu prawnego drogi - II etap)</t>
  </si>
  <si>
    <t>Budowa sieci wodociągowej w Gminie w mjsc.Budy Grzybek, Chylice, Kolonia Jaktorów, Budy Stare, Budy Zosine, Henryszew</t>
  </si>
  <si>
    <t xml:space="preserve">Zgodnie z pismem Nr WFOŚiGW-WI/SOW/644/2005  Wojewódzkiego Funduszu Ochrony Środowiska i Gospodarki Wodnej w Warszawie w sprawie zgody na zmianę przeznaczenia umorzonej części pożyczki w kwocie 225.000,-zł i przeznaczenia tej kwoty na zadania p.n. "Budowa sieci wodociągowej wraz z przyłączami w mjsc. Budy Grzybek,  Chylice, Kolonia Jaktorów,  Budy Stare ,  Budy  Zosine , Henryszew"  dokonuje się stosownych przeniesień między  działem 900 - Gospodarka komunalna i ochrona środowiska a działem 010 - Infrastruktura wodociągowa i sanitacyjna wsi.
 W dziale 801 - Oświata i wychowanie przenosi się kwotę 94.000,-zł w związku z błędem w klasyfikacji rozdziału zadania inwestycyjnego. </t>
  </si>
  <si>
    <t xml:space="preserve">na rok 2005  w związku ze zwiększeniem  dochodów własnych  gminy oraz dotacji celowej na realizację własnych zadań bieżących gmin  </t>
  </si>
  <si>
    <t>Infrastruktura wodociągowa i sanitacyjna wsi</t>
  </si>
  <si>
    <t>Gospodarka  ściekowa i ochrona wód</t>
  </si>
  <si>
    <t>Odsetki od nieterminowych wpłat z tytułu podatków i opłat</t>
  </si>
  <si>
    <t>Uzasadnienie: 
 Zgodnie z pismem Nr FIN.I.-301/3011/854/17/05 Mazowieckiego Urzędu Wojewódzkiego w Warszawie  Wydziału Finansowego i Budżetu zwiększona została  dotacja celowa na realizację własnych zadań bieżących gminy o kwotę 20.657,-zł na pokrycie kosztów udzielania edukacyjnej pomocy materialnej dla uczniów o charakterze socjalnym, obejmującej stypendia i zasiłki szkolne dla uczniów najuboższych, udzielane w formie przedmiotowej: pokrycie kosztów zajęć wyrównawczych lub edukacyjnych oraz pomoc rzeczową.
     Ponadplanowe dochody z tytułu uzyskanych  odsetek za zwłokę w kwocie  48.775,-zł przeznacza się na następujące zadania: 
1) wydatki związane z regulacją stanu prawnego drogi w Henryszewie (II etap) - 12.000,-zł oraz na  wydatki związane z  utrzymaniem dróg i ulic w Gminie - 10.000,-zł. 
 2) dofinansowanie kosztów  ogrzewania i oświetlenia baraku (dawna siłownia) oraz kosztów wyceny nieruchomości, opinii, opłat notarialnych - razem 18.000,-zł 
3) współfinansowanie zakupu programu z zakresu ustawy o planowaniu i zagospodarowaniu przestrzennym - 6.675,-zł 
4) dofinansowanie zakupu paliwa dla potrzeb dowożenia dzieci do szkół - 2.100,-zł</t>
  </si>
  <si>
    <t xml:space="preserve">                              Zał.Nr 1  do uchwały Nr XXXIV/ 249 /2005</t>
  </si>
  <si>
    <t xml:space="preserve">                         Rady Gminy Jaktorów z dnia  18 kwietnia  2005r.</t>
  </si>
  <si>
    <t xml:space="preserve">                                          Zał. Nr 2  do uchwały Nr XXXIV/249/2005</t>
  </si>
  <si>
    <t xml:space="preserve">                               z dnia 18 kwietnia 2005r</t>
  </si>
  <si>
    <t>Zał.Nr 3 do  uchwały  Nr XXXIV/249/2005</t>
  </si>
  <si>
    <t>Rady Gminy Jaktorów z dnia 18 kwietnia  2005r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</si>
</sst>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3">
    <font>
      <sz val="10"/>
      <name val="Arial"/>
      <family val="0"/>
    </font>
    <font>
      <sz val="11"/>
      <name val="Arial CE"/>
      <family val="2"/>
    </font>
    <font>
      <b/>
      <sz val="11"/>
      <name val="Arial CE"/>
      <family val="2"/>
    </font>
    <font>
      <i/>
      <sz val="11"/>
      <name val="Arial CE"/>
      <family val="2"/>
    </font>
    <font>
      <sz val="8"/>
      <name val="Arial"/>
      <family val="0"/>
    </font>
    <font>
      <sz val="11"/>
      <name val="Arial"/>
      <family val="0"/>
    </font>
    <font>
      <b/>
      <i/>
      <sz val="11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sz val="10"/>
      <name val="Arial CE"/>
      <family val="2"/>
    </font>
    <font>
      <i/>
      <sz val="11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left" wrapText="1"/>
    </xf>
    <xf numFmtId="3" fontId="3" fillId="0" borderId="1" xfId="0" applyNumberFormat="1" applyFont="1" applyBorder="1" applyAlignment="1">
      <alignment wrapText="1"/>
    </xf>
    <xf numFmtId="49" fontId="1" fillId="0" borderId="1" xfId="0" applyNumberFormat="1" applyFont="1" applyBorder="1" applyAlignment="1">
      <alignment horizontal="center" wrapText="1"/>
    </xf>
    <xf numFmtId="0" fontId="1" fillId="0" borderId="1" xfId="0" applyFont="1" applyFill="1" applyBorder="1" applyAlignment="1">
      <alignment vertical="top" wrapText="1"/>
    </xf>
    <xf numFmtId="3" fontId="1" fillId="0" borderId="1" xfId="0" applyNumberFormat="1" applyFont="1" applyBorder="1" applyAlignment="1">
      <alignment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wrapText="1"/>
    </xf>
    <xf numFmtId="3" fontId="1" fillId="0" borderId="0" xfId="0" applyNumberFormat="1" applyFont="1" applyBorder="1" applyAlignment="1">
      <alignment wrapText="1"/>
    </xf>
    <xf numFmtId="0" fontId="3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top" wrapText="1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top" wrapText="1"/>
    </xf>
    <xf numFmtId="3" fontId="3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/>
    </xf>
    <xf numFmtId="0" fontId="9" fillId="0" borderId="1" xfId="0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/>
    </xf>
    <xf numFmtId="3" fontId="10" fillId="0" borderId="1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9" fillId="0" borderId="1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1" xfId="0" applyFont="1" applyBorder="1" applyAlignment="1">
      <alignment horizontal="center" vertical="top"/>
    </xf>
    <xf numFmtId="49" fontId="9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/>
    </xf>
    <xf numFmtId="3" fontId="8" fillId="0" borderId="1" xfId="0" applyNumberFormat="1" applyFont="1" applyBorder="1" applyAlignment="1">
      <alignment/>
    </xf>
    <xf numFmtId="0" fontId="8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49" fontId="3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vertical="top" wrapText="1"/>
    </xf>
    <xf numFmtId="0" fontId="1" fillId="0" borderId="1" xfId="0" applyFont="1" applyBorder="1" applyAlignment="1">
      <alignment horizontal="left" wrapText="1"/>
    </xf>
    <xf numFmtId="0" fontId="11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>
      <alignment horizontal="left" wrapText="1"/>
    </xf>
    <xf numFmtId="3" fontId="3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3" fontId="10" fillId="0" borderId="1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49" fontId="1" fillId="0" borderId="5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/>
    </xf>
    <xf numFmtId="3" fontId="9" fillId="0" borderId="1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8" fillId="0" borderId="1" xfId="0" applyFont="1" applyBorder="1" applyAlignment="1">
      <alignment horizontal="center"/>
    </xf>
    <xf numFmtId="3" fontId="12" fillId="0" borderId="1" xfId="0" applyNumberFormat="1" applyFont="1" applyBorder="1" applyAlignment="1">
      <alignment/>
    </xf>
    <xf numFmtId="0" fontId="1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left" vertical="top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center" wrapText="1"/>
    </xf>
    <xf numFmtId="0" fontId="1" fillId="0" borderId="7" xfId="0" applyFont="1" applyBorder="1" applyAlignment="1">
      <alignment horizontal="left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3"/>
  <sheetViews>
    <sheetView workbookViewId="0" topLeftCell="A1">
      <selection activeCell="C3" sqref="C3:E3"/>
    </sheetView>
  </sheetViews>
  <sheetFormatPr defaultColWidth="9.140625" defaultRowHeight="12.75"/>
  <cols>
    <col min="1" max="1" width="6.00390625" style="19" customWidth="1"/>
    <col min="2" max="2" width="10.28125" style="19" customWidth="1"/>
    <col min="3" max="3" width="6.57421875" style="19" customWidth="1"/>
    <col min="4" max="4" width="61.421875" style="19" customWidth="1"/>
    <col min="5" max="5" width="13.00390625" style="19" customWidth="1"/>
    <col min="6" max="16384" width="9.140625" style="19" customWidth="1"/>
  </cols>
  <sheetData>
    <row r="2" spans="4:5" ht="12.75" customHeight="1">
      <c r="D2" s="103" t="s">
        <v>99</v>
      </c>
      <c r="E2" s="103"/>
    </row>
    <row r="3" spans="3:5" ht="12.75" customHeight="1">
      <c r="C3" s="103" t="s">
        <v>100</v>
      </c>
      <c r="D3" s="103"/>
      <c r="E3" s="103"/>
    </row>
    <row r="4" spans="3:4" ht="12.75" customHeight="1">
      <c r="C4" s="1"/>
      <c r="D4" s="1"/>
    </row>
    <row r="5" spans="1:5" ht="18.75" customHeight="1">
      <c r="A5" s="2"/>
      <c r="B5" s="104" t="s">
        <v>0</v>
      </c>
      <c r="C5" s="104"/>
      <c r="D5" s="104"/>
      <c r="E5" s="104"/>
    </row>
    <row r="6" spans="1:5" ht="29.25" customHeight="1">
      <c r="A6" s="105" t="s">
        <v>94</v>
      </c>
      <c r="B6" s="105"/>
      <c r="C6" s="105"/>
      <c r="D6" s="105"/>
      <c r="E6" s="105"/>
    </row>
    <row r="7" spans="1:5" ht="12.75" customHeight="1">
      <c r="A7" s="3"/>
      <c r="B7" s="3"/>
      <c r="C7" s="3"/>
      <c r="D7" s="3"/>
      <c r="E7" s="3"/>
    </row>
    <row r="8" spans="1:4" ht="17.25" customHeight="1">
      <c r="A8" s="102" t="s">
        <v>1</v>
      </c>
      <c r="B8" s="102"/>
      <c r="C8" s="102"/>
      <c r="D8" s="20"/>
    </row>
    <row r="9" spans="1:5" s="1" customFormat="1" ht="26.25" customHeight="1">
      <c r="A9" s="5" t="s">
        <v>2</v>
      </c>
      <c r="B9" s="5" t="s">
        <v>3</v>
      </c>
      <c r="C9" s="5" t="s">
        <v>4</v>
      </c>
      <c r="D9" s="5" t="s">
        <v>5</v>
      </c>
      <c r="E9" s="5" t="s">
        <v>6</v>
      </c>
    </row>
    <row r="10" spans="1:5" s="21" customFormat="1" ht="14.25">
      <c r="A10" s="5">
        <v>1</v>
      </c>
      <c r="B10" s="5">
        <v>2</v>
      </c>
      <c r="C10" s="5">
        <v>3</v>
      </c>
      <c r="D10" s="5">
        <v>4</v>
      </c>
      <c r="E10" s="6">
        <v>6</v>
      </c>
    </row>
    <row r="11" spans="1:5" s="75" customFormat="1" ht="44.25" customHeight="1">
      <c r="A11" s="76">
        <v>756</v>
      </c>
      <c r="B11" s="8"/>
      <c r="C11" s="8"/>
      <c r="D11" s="73" t="s">
        <v>56</v>
      </c>
      <c r="E11" s="80">
        <f>E12</f>
        <v>48775</v>
      </c>
    </row>
    <row r="12" spans="1:5" s="21" customFormat="1" ht="44.25" customHeight="1">
      <c r="A12" s="5"/>
      <c r="B12" s="77">
        <v>75615</v>
      </c>
      <c r="C12" s="5"/>
      <c r="D12" s="12" t="s">
        <v>57</v>
      </c>
      <c r="E12" s="78">
        <f>E13</f>
        <v>48775</v>
      </c>
    </row>
    <row r="13" spans="1:5" s="21" customFormat="1" ht="16.5" customHeight="1">
      <c r="A13" s="5"/>
      <c r="B13" s="5"/>
      <c r="C13" s="11" t="s">
        <v>58</v>
      </c>
      <c r="D13" s="74" t="s">
        <v>97</v>
      </c>
      <c r="E13" s="78">
        <v>48775</v>
      </c>
    </row>
    <row r="14" spans="1:5" s="22" customFormat="1" ht="20.25" customHeight="1">
      <c r="A14" s="7" t="s">
        <v>47</v>
      </c>
      <c r="B14" s="8"/>
      <c r="C14" s="7"/>
      <c r="D14" s="9" t="s">
        <v>27</v>
      </c>
      <c r="E14" s="10">
        <f>E15</f>
        <v>20657</v>
      </c>
    </row>
    <row r="15" spans="1:5" s="1" customFormat="1" ht="18" customHeight="1">
      <c r="A15" s="5"/>
      <c r="B15" s="11" t="s">
        <v>48</v>
      </c>
      <c r="C15" s="11"/>
      <c r="D15" s="12" t="s">
        <v>49</v>
      </c>
      <c r="E15" s="13">
        <f>E16</f>
        <v>20657</v>
      </c>
    </row>
    <row r="16" spans="1:5" s="22" customFormat="1" ht="27.75" customHeight="1">
      <c r="A16" s="8"/>
      <c r="B16" s="8"/>
      <c r="C16" s="77" t="s">
        <v>12</v>
      </c>
      <c r="D16" s="14" t="s">
        <v>13</v>
      </c>
      <c r="E16" s="13">
        <v>20657</v>
      </c>
    </row>
    <row r="17" spans="1:5" ht="21.75" customHeight="1">
      <c r="A17" s="15"/>
      <c r="B17" s="15"/>
      <c r="C17" s="15"/>
      <c r="D17" s="5" t="s">
        <v>7</v>
      </c>
      <c r="E17" s="13">
        <f>E11+E14</f>
        <v>69432</v>
      </c>
    </row>
    <row r="18" spans="1:5" s="20" customFormat="1" ht="14.25">
      <c r="A18" s="4"/>
      <c r="B18" s="4"/>
      <c r="C18" s="4"/>
      <c r="D18" s="4"/>
      <c r="E18" s="16"/>
    </row>
    <row r="19" spans="1:5" ht="18" customHeight="1">
      <c r="A19" s="102" t="s">
        <v>8</v>
      </c>
      <c r="B19" s="102"/>
      <c r="C19" s="102"/>
      <c r="D19" s="4"/>
      <c r="E19" s="16"/>
    </row>
    <row r="20" spans="1:5" s="21" customFormat="1" ht="17.25" customHeight="1">
      <c r="A20" s="5" t="s">
        <v>2</v>
      </c>
      <c r="B20" s="5" t="s">
        <v>3</v>
      </c>
      <c r="C20" s="5" t="s">
        <v>4</v>
      </c>
      <c r="D20" s="5" t="s">
        <v>9</v>
      </c>
      <c r="E20" s="6" t="s">
        <v>6</v>
      </c>
    </row>
    <row r="21" spans="1:5" s="21" customFormat="1" ht="15.75" customHeight="1">
      <c r="A21" s="5">
        <v>1</v>
      </c>
      <c r="B21" s="5">
        <v>2</v>
      </c>
      <c r="C21" s="5">
        <v>3</v>
      </c>
      <c r="D21" s="5">
        <v>4</v>
      </c>
      <c r="E21" s="6">
        <v>5</v>
      </c>
    </row>
    <row r="22" spans="1:5" s="75" customFormat="1" ht="18.75" customHeight="1">
      <c r="A22" s="8">
        <v>600</v>
      </c>
      <c r="B22" s="8"/>
      <c r="C22" s="8"/>
      <c r="D22" s="79" t="s">
        <v>19</v>
      </c>
      <c r="E22" s="80">
        <f>E23</f>
        <v>22000</v>
      </c>
    </row>
    <row r="23" spans="1:5" s="21" customFormat="1" ht="16.5" customHeight="1">
      <c r="A23" s="5"/>
      <c r="B23" s="5">
        <v>60016</v>
      </c>
      <c r="C23" s="5"/>
      <c r="D23" s="74" t="s">
        <v>20</v>
      </c>
      <c r="E23" s="78">
        <f>E24+E25</f>
        <v>22000</v>
      </c>
    </row>
    <row r="24" spans="1:5" s="21" customFormat="1" ht="16.5" customHeight="1">
      <c r="A24" s="5"/>
      <c r="B24" s="5"/>
      <c r="C24" s="5">
        <v>4300</v>
      </c>
      <c r="D24" s="74" t="s">
        <v>25</v>
      </c>
      <c r="E24" s="78">
        <v>10000</v>
      </c>
    </row>
    <row r="25" spans="1:5" s="21" customFormat="1" ht="15.75" customHeight="1">
      <c r="A25" s="5"/>
      <c r="B25" s="5"/>
      <c r="C25" s="5">
        <v>6050</v>
      </c>
      <c r="D25" s="74" t="s">
        <v>21</v>
      </c>
      <c r="E25" s="78">
        <v>12000</v>
      </c>
    </row>
    <row r="26" spans="1:5" s="75" customFormat="1" ht="18" customHeight="1">
      <c r="A26" s="8">
        <v>700</v>
      </c>
      <c r="B26" s="8"/>
      <c r="C26" s="8"/>
      <c r="D26" s="79" t="s">
        <v>59</v>
      </c>
      <c r="E26" s="80">
        <f>E27</f>
        <v>18000</v>
      </c>
    </row>
    <row r="27" spans="1:5" s="21" customFormat="1" ht="15.75" customHeight="1">
      <c r="A27" s="5"/>
      <c r="B27" s="5">
        <v>70005</v>
      </c>
      <c r="C27" s="5"/>
      <c r="D27" s="74" t="s">
        <v>60</v>
      </c>
      <c r="E27" s="78">
        <f>E28+E29</f>
        <v>18000</v>
      </c>
    </row>
    <row r="28" spans="1:5" s="21" customFormat="1" ht="15.75" customHeight="1">
      <c r="A28" s="5"/>
      <c r="B28" s="5"/>
      <c r="C28" s="5">
        <v>4260</v>
      </c>
      <c r="D28" s="74" t="s">
        <v>61</v>
      </c>
      <c r="E28" s="78">
        <v>3000</v>
      </c>
    </row>
    <row r="29" spans="1:5" s="21" customFormat="1" ht="15.75" customHeight="1">
      <c r="A29" s="5"/>
      <c r="B29" s="5"/>
      <c r="C29" s="5">
        <v>4300</v>
      </c>
      <c r="D29" s="74" t="s">
        <v>25</v>
      </c>
      <c r="E29" s="78">
        <v>15000</v>
      </c>
    </row>
    <row r="30" spans="1:5" s="75" customFormat="1" ht="18" customHeight="1">
      <c r="A30" s="8">
        <v>710</v>
      </c>
      <c r="B30" s="8"/>
      <c r="C30" s="8"/>
      <c r="D30" s="79" t="s">
        <v>62</v>
      </c>
      <c r="E30" s="80">
        <f>E31</f>
        <v>6675</v>
      </c>
    </row>
    <row r="31" spans="1:5" s="21" customFormat="1" ht="17.25" customHeight="1">
      <c r="A31" s="5"/>
      <c r="B31" s="5">
        <v>71004</v>
      </c>
      <c r="C31" s="5"/>
      <c r="D31" s="74" t="s">
        <v>63</v>
      </c>
      <c r="E31" s="78">
        <f>E32</f>
        <v>6675</v>
      </c>
    </row>
    <row r="32" spans="1:5" s="21" customFormat="1" ht="42.75" customHeight="1">
      <c r="A32" s="5"/>
      <c r="B32" s="5"/>
      <c r="C32" s="77">
        <v>2310</v>
      </c>
      <c r="D32" s="74" t="s">
        <v>64</v>
      </c>
      <c r="E32" s="78">
        <v>6675</v>
      </c>
    </row>
    <row r="33" spans="1:5" s="75" customFormat="1" ht="19.5" customHeight="1">
      <c r="A33" s="8">
        <v>801</v>
      </c>
      <c r="B33" s="8"/>
      <c r="C33" s="8"/>
      <c r="D33" s="79" t="s">
        <v>22</v>
      </c>
      <c r="E33" s="80">
        <f>E34</f>
        <v>2100</v>
      </c>
    </row>
    <row r="34" spans="1:5" s="21" customFormat="1" ht="18" customHeight="1">
      <c r="A34" s="5"/>
      <c r="B34" s="5">
        <v>80113</v>
      </c>
      <c r="C34" s="5"/>
      <c r="D34" s="74" t="s">
        <v>65</v>
      </c>
      <c r="E34" s="78">
        <f>E35</f>
        <v>2100</v>
      </c>
    </row>
    <row r="35" spans="1:5" s="21" customFormat="1" ht="16.5" customHeight="1">
      <c r="A35" s="5"/>
      <c r="B35" s="5"/>
      <c r="C35" s="5">
        <v>4210</v>
      </c>
      <c r="D35" s="74" t="s">
        <v>24</v>
      </c>
      <c r="E35" s="78">
        <v>2100</v>
      </c>
    </row>
    <row r="36" spans="1:5" s="23" customFormat="1" ht="18.75" customHeight="1">
      <c r="A36" s="7" t="s">
        <v>47</v>
      </c>
      <c r="B36" s="8"/>
      <c r="C36" s="8"/>
      <c r="D36" s="17" t="s">
        <v>27</v>
      </c>
      <c r="E36" s="10">
        <f>E37</f>
        <v>20657</v>
      </c>
    </row>
    <row r="37" spans="1:5" ht="17.25" customHeight="1">
      <c r="A37" s="5"/>
      <c r="B37" s="11" t="s">
        <v>48</v>
      </c>
      <c r="C37" s="5"/>
      <c r="D37" s="14" t="s">
        <v>49</v>
      </c>
      <c r="E37" s="13">
        <f>E38+E39</f>
        <v>20657</v>
      </c>
    </row>
    <row r="38" spans="1:5" ht="15.75" customHeight="1">
      <c r="A38" s="5"/>
      <c r="B38" s="11"/>
      <c r="C38" s="5">
        <v>3240</v>
      </c>
      <c r="D38" s="18" t="s">
        <v>50</v>
      </c>
      <c r="E38" s="13">
        <v>19624</v>
      </c>
    </row>
    <row r="39" spans="1:5" ht="15.75" customHeight="1">
      <c r="A39" s="5"/>
      <c r="B39" s="11"/>
      <c r="C39" s="5">
        <v>3260</v>
      </c>
      <c r="D39" s="18" t="s">
        <v>51</v>
      </c>
      <c r="E39" s="13">
        <v>1033</v>
      </c>
    </row>
    <row r="40" spans="1:5" ht="16.5" customHeight="1">
      <c r="A40" s="15"/>
      <c r="B40" s="15"/>
      <c r="C40" s="15"/>
      <c r="D40" s="5" t="s">
        <v>10</v>
      </c>
      <c r="E40" s="13">
        <f>E22+E26+E30+E33+E36</f>
        <v>69432</v>
      </c>
    </row>
    <row r="41" spans="1:5" ht="243" customHeight="1">
      <c r="A41" s="99" t="s">
        <v>98</v>
      </c>
      <c r="B41" s="99"/>
      <c r="C41" s="99"/>
      <c r="D41" s="99"/>
      <c r="E41" s="99"/>
    </row>
    <row r="42" spans="4:5" ht="14.25">
      <c r="D42" s="100" t="s">
        <v>11</v>
      </c>
      <c r="E42" s="100"/>
    </row>
    <row r="43" spans="4:5" ht="32.25" customHeight="1">
      <c r="D43" s="101" t="s">
        <v>14</v>
      </c>
      <c r="E43" s="101"/>
    </row>
  </sheetData>
  <mergeCells count="9">
    <mergeCell ref="D2:E2"/>
    <mergeCell ref="C3:E3"/>
    <mergeCell ref="B5:E5"/>
    <mergeCell ref="A6:E6"/>
    <mergeCell ref="A41:E41"/>
    <mergeCell ref="D42:E42"/>
    <mergeCell ref="D43:E43"/>
    <mergeCell ref="A8:C8"/>
    <mergeCell ref="A19:C19"/>
  </mergeCells>
  <printOptions/>
  <pageMargins left="0.45" right="0.28" top="1" bottom="1" header="0.5" footer="0.5"/>
  <pageSetup orientation="portrait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8">
      <selection activeCell="G6" sqref="G6"/>
    </sheetView>
  </sheetViews>
  <sheetFormatPr defaultColWidth="9.140625" defaultRowHeight="12.75"/>
  <cols>
    <col min="1" max="1" width="5.8515625" style="24" customWidth="1"/>
    <col min="2" max="2" width="9.57421875" style="24" customWidth="1"/>
    <col min="3" max="3" width="7.140625" style="24" customWidth="1"/>
    <col min="4" max="4" width="45.28125" style="24" customWidth="1"/>
    <col min="5" max="5" width="12.00390625" style="24" customWidth="1"/>
    <col min="6" max="6" width="11.421875" style="24" customWidth="1"/>
    <col min="7" max="7" width="5.57421875" style="24" customWidth="1"/>
    <col min="8" max="16384" width="9.140625" style="24" customWidth="1"/>
  </cols>
  <sheetData>
    <row r="1" spans="3:7" ht="14.25">
      <c r="C1" s="106" t="s">
        <v>101</v>
      </c>
      <c r="D1" s="106"/>
      <c r="E1" s="106"/>
      <c r="F1" s="106"/>
      <c r="G1" s="25"/>
    </row>
    <row r="2" spans="4:7" ht="14.25">
      <c r="D2" s="106" t="s">
        <v>15</v>
      </c>
      <c r="E2" s="106"/>
      <c r="F2" s="106"/>
      <c r="G2" s="25"/>
    </row>
    <row r="3" spans="4:7" ht="14.25">
      <c r="D3" s="106" t="s">
        <v>102</v>
      </c>
      <c r="E3" s="106"/>
      <c r="F3" s="106"/>
      <c r="G3" s="25"/>
    </row>
    <row r="5" spans="1:6" ht="18.75" customHeight="1">
      <c r="A5" s="106" t="s">
        <v>52</v>
      </c>
      <c r="B5" s="106"/>
      <c r="C5" s="106"/>
      <c r="D5" s="106"/>
      <c r="E5" s="106"/>
      <c r="F5" s="106"/>
    </row>
    <row r="6" spans="1:6" ht="31.5" customHeight="1">
      <c r="A6" s="107" t="s">
        <v>53</v>
      </c>
      <c r="B6" s="107"/>
      <c r="C6" s="107"/>
      <c r="D6" s="107"/>
      <c r="E6" s="107"/>
      <c r="F6" s="107"/>
    </row>
    <row r="7" spans="1:2" ht="16.5" customHeight="1">
      <c r="A7" s="108" t="s">
        <v>16</v>
      </c>
      <c r="B7" s="108"/>
    </row>
    <row r="8" spans="1:6" s="29" customFormat="1" ht="25.5" customHeight="1">
      <c r="A8" s="26" t="s">
        <v>2</v>
      </c>
      <c r="B8" s="26" t="s">
        <v>3</v>
      </c>
      <c r="C8" s="27" t="s">
        <v>4</v>
      </c>
      <c r="D8" s="27" t="s">
        <v>5</v>
      </c>
      <c r="E8" s="28" t="s">
        <v>17</v>
      </c>
      <c r="F8" s="28" t="s">
        <v>18</v>
      </c>
    </row>
    <row r="9" spans="1:6" s="34" customFormat="1" ht="19.5" customHeight="1">
      <c r="A9" s="71" t="s">
        <v>38</v>
      </c>
      <c r="B9" s="30"/>
      <c r="C9" s="31"/>
      <c r="D9" s="32" t="s">
        <v>54</v>
      </c>
      <c r="E9" s="33"/>
      <c r="F9" s="33">
        <f>F10</f>
        <v>225000</v>
      </c>
    </row>
    <row r="10" spans="1:6" ht="15.75" customHeight="1">
      <c r="A10" s="35"/>
      <c r="B10" s="72" t="s">
        <v>39</v>
      </c>
      <c r="C10" s="36"/>
      <c r="D10" s="18" t="s">
        <v>95</v>
      </c>
      <c r="E10" s="37"/>
      <c r="F10" s="37">
        <f>F11</f>
        <v>225000</v>
      </c>
    </row>
    <row r="11" spans="1:6" ht="15.75" customHeight="1">
      <c r="A11" s="35"/>
      <c r="B11" s="35"/>
      <c r="C11" s="36">
        <v>6050</v>
      </c>
      <c r="D11" s="18" t="s">
        <v>21</v>
      </c>
      <c r="E11" s="37"/>
      <c r="F11" s="37">
        <v>225000</v>
      </c>
    </row>
    <row r="12" spans="1:6" s="34" customFormat="1" ht="18.75" customHeight="1">
      <c r="A12" s="30">
        <v>801</v>
      </c>
      <c r="B12" s="30"/>
      <c r="C12" s="31"/>
      <c r="D12" s="32" t="s">
        <v>22</v>
      </c>
      <c r="E12" s="33">
        <f>E13+E15</f>
        <v>94000</v>
      </c>
      <c r="F12" s="33">
        <f>F13+F15</f>
        <v>94000</v>
      </c>
    </row>
    <row r="13" spans="1:6" ht="15.75" customHeight="1">
      <c r="A13" s="35"/>
      <c r="B13" s="35">
        <v>80101</v>
      </c>
      <c r="C13" s="36"/>
      <c r="D13" s="18" t="s">
        <v>23</v>
      </c>
      <c r="E13" s="37">
        <f>E14</f>
        <v>94000</v>
      </c>
      <c r="F13" s="37"/>
    </row>
    <row r="14" spans="1:6" ht="15.75" customHeight="1">
      <c r="A14" s="35"/>
      <c r="B14" s="35"/>
      <c r="C14" s="36">
        <v>6050</v>
      </c>
      <c r="D14" s="18" t="s">
        <v>21</v>
      </c>
      <c r="E14" s="37">
        <v>94000</v>
      </c>
      <c r="F14" s="37"/>
    </row>
    <row r="15" spans="1:6" ht="15.75" customHeight="1">
      <c r="A15" s="35"/>
      <c r="B15" s="35">
        <v>80110</v>
      </c>
      <c r="C15" s="36"/>
      <c r="D15" s="18" t="s">
        <v>26</v>
      </c>
      <c r="E15" s="37"/>
      <c r="F15" s="37">
        <f>F16</f>
        <v>94000</v>
      </c>
    </row>
    <row r="16" spans="1:6" ht="15.75" customHeight="1">
      <c r="A16" s="35"/>
      <c r="B16" s="38"/>
      <c r="C16" s="36">
        <v>6050</v>
      </c>
      <c r="D16" s="18" t="s">
        <v>21</v>
      </c>
      <c r="E16" s="37"/>
      <c r="F16" s="37">
        <v>94000</v>
      </c>
    </row>
    <row r="17" spans="1:6" s="34" customFormat="1" ht="15.75" customHeight="1">
      <c r="A17" s="30">
        <v>900</v>
      </c>
      <c r="B17" s="30"/>
      <c r="C17" s="31"/>
      <c r="D17" s="32" t="s">
        <v>55</v>
      </c>
      <c r="E17" s="33">
        <f>E18</f>
        <v>225000</v>
      </c>
      <c r="F17" s="33"/>
    </row>
    <row r="18" spans="1:6" ht="15.75" customHeight="1">
      <c r="A18" s="35"/>
      <c r="B18" s="35">
        <v>90001</v>
      </c>
      <c r="C18" s="36"/>
      <c r="D18" s="18" t="s">
        <v>96</v>
      </c>
      <c r="E18" s="37">
        <f>E19</f>
        <v>225000</v>
      </c>
      <c r="F18" s="37"/>
    </row>
    <row r="19" spans="1:6" ht="15.75" customHeight="1">
      <c r="A19" s="35"/>
      <c r="B19" s="35"/>
      <c r="C19" s="36">
        <v>6050</v>
      </c>
      <c r="D19" s="18" t="s">
        <v>21</v>
      </c>
      <c r="E19" s="37">
        <v>225000</v>
      </c>
      <c r="F19" s="37"/>
    </row>
    <row r="20" spans="1:6" ht="21" customHeight="1">
      <c r="A20" s="38"/>
      <c r="B20" s="38"/>
      <c r="C20" s="39"/>
      <c r="D20" s="40" t="s">
        <v>28</v>
      </c>
      <c r="E20" s="41">
        <f>E9+E12+E17</f>
        <v>319000</v>
      </c>
      <c r="F20" s="41">
        <f>F9+F12+F17</f>
        <v>319000</v>
      </c>
    </row>
    <row r="21" spans="2:3" ht="12" customHeight="1">
      <c r="B21" s="42" t="s">
        <v>29</v>
      </c>
      <c r="C21" s="42"/>
    </row>
    <row r="22" spans="1:6" ht="138.75" customHeight="1">
      <c r="A22" s="109" t="s">
        <v>93</v>
      </c>
      <c r="B22" s="109"/>
      <c r="C22" s="109"/>
      <c r="D22" s="109"/>
      <c r="E22" s="109"/>
      <c r="F22" s="109"/>
    </row>
    <row r="23" spans="4:6" ht="21.75" customHeight="1">
      <c r="D23" s="110" t="s">
        <v>30</v>
      </c>
      <c r="E23" s="110"/>
      <c r="F23" s="110"/>
    </row>
    <row r="25" spans="5:6" ht="14.25">
      <c r="E25" s="106" t="s">
        <v>31</v>
      </c>
      <c r="F25" s="106"/>
    </row>
  </sheetData>
  <mergeCells count="9">
    <mergeCell ref="C1:F1"/>
    <mergeCell ref="D2:F2"/>
    <mergeCell ref="D3:F3"/>
    <mergeCell ref="A5:F5"/>
    <mergeCell ref="E25:F25"/>
    <mergeCell ref="A6:F6"/>
    <mergeCell ref="A7:B7"/>
    <mergeCell ref="A22:F22"/>
    <mergeCell ref="D23:F23"/>
  </mergeCells>
  <printOptions/>
  <pageMargins left="0.61" right="0.4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N44"/>
  <sheetViews>
    <sheetView tabSelected="1" workbookViewId="0" topLeftCell="D12">
      <selection activeCell="G23" sqref="G23"/>
    </sheetView>
  </sheetViews>
  <sheetFormatPr defaultColWidth="9.140625" defaultRowHeight="12.75"/>
  <cols>
    <col min="1" max="1" width="5.421875" style="0" customWidth="1"/>
    <col min="2" max="2" width="5.7109375" style="0" customWidth="1"/>
    <col min="4" max="4" width="6.00390625" style="0" customWidth="1"/>
    <col min="5" max="5" width="63.57421875" style="0" customWidth="1"/>
    <col min="6" max="6" width="12.57421875" style="0" customWidth="1"/>
    <col min="7" max="7" width="11.421875" style="0" customWidth="1"/>
    <col min="8" max="8" width="12.00390625" style="0" customWidth="1"/>
    <col min="9" max="9" width="14.421875" style="0" customWidth="1"/>
  </cols>
  <sheetData>
    <row r="1" spans="6:9" ht="13.5" customHeight="1">
      <c r="F1" s="112" t="s">
        <v>103</v>
      </c>
      <c r="G1" s="112"/>
      <c r="H1" s="112"/>
      <c r="I1" s="112"/>
    </row>
    <row r="2" spans="6:9" ht="12.75">
      <c r="F2" s="112" t="s">
        <v>104</v>
      </c>
      <c r="G2" s="112"/>
      <c r="H2" s="112"/>
      <c r="I2" s="112"/>
    </row>
    <row r="3" spans="6:9" ht="12.75">
      <c r="F3" s="43"/>
      <c r="G3" s="43"/>
      <c r="H3" s="43"/>
      <c r="I3" s="43"/>
    </row>
    <row r="4" spans="3:8" ht="16.5" customHeight="1">
      <c r="C4" s="111" t="s">
        <v>66</v>
      </c>
      <c r="D4" s="111"/>
      <c r="E4" s="111"/>
      <c r="F4" s="111"/>
      <c r="G4" s="111"/>
      <c r="H4" s="111"/>
    </row>
    <row r="5" spans="3:8" ht="16.5" customHeight="1">
      <c r="C5" s="44"/>
      <c r="D5" s="44"/>
      <c r="E5" s="44"/>
      <c r="F5" s="44"/>
      <c r="G5" s="44"/>
      <c r="H5" s="44"/>
    </row>
    <row r="6" spans="1:12" s="53" customFormat="1" ht="27" customHeight="1">
      <c r="A6" s="45" t="s">
        <v>32</v>
      </c>
      <c r="B6" s="45" t="s">
        <v>2</v>
      </c>
      <c r="C6" s="46" t="s">
        <v>3</v>
      </c>
      <c r="D6" s="46" t="s">
        <v>4</v>
      </c>
      <c r="E6" s="47" t="s">
        <v>33</v>
      </c>
      <c r="F6" s="48" t="s">
        <v>34</v>
      </c>
      <c r="G6" s="49" t="s">
        <v>35</v>
      </c>
      <c r="H6" s="49" t="s">
        <v>36</v>
      </c>
      <c r="I6" s="47" t="s">
        <v>37</v>
      </c>
      <c r="J6" s="50"/>
      <c r="K6" s="51"/>
      <c r="L6" s="52"/>
    </row>
    <row r="7" spans="1:12" s="53" customFormat="1" ht="14.25" customHeight="1">
      <c r="A7" s="54">
        <v>1</v>
      </c>
      <c r="B7" s="54">
        <v>2</v>
      </c>
      <c r="C7" s="54">
        <v>3</v>
      </c>
      <c r="D7" s="54">
        <v>4</v>
      </c>
      <c r="E7" s="54">
        <v>5</v>
      </c>
      <c r="F7" s="54">
        <v>6</v>
      </c>
      <c r="G7" s="54">
        <v>7</v>
      </c>
      <c r="H7" s="54">
        <v>8</v>
      </c>
      <c r="I7" s="54">
        <v>9</v>
      </c>
      <c r="J7" s="51"/>
      <c r="K7" s="51"/>
      <c r="L7" s="52"/>
    </row>
    <row r="8" spans="1:12" s="53" customFormat="1" ht="28.5" customHeight="1">
      <c r="A8" s="55">
        <v>1</v>
      </c>
      <c r="B8" s="55" t="s">
        <v>38</v>
      </c>
      <c r="C8" s="55" t="s">
        <v>39</v>
      </c>
      <c r="D8" s="55">
        <v>6050</v>
      </c>
      <c r="E8" s="18" t="s">
        <v>67</v>
      </c>
      <c r="F8" s="56">
        <v>10000</v>
      </c>
      <c r="G8" s="56"/>
      <c r="H8" s="56"/>
      <c r="I8" s="56">
        <f>F8-H8</f>
        <v>10000</v>
      </c>
      <c r="J8" s="51"/>
      <c r="K8" s="51"/>
      <c r="L8" s="52"/>
    </row>
    <row r="9" spans="1:12" s="53" customFormat="1" ht="28.5" customHeight="1">
      <c r="A9" s="55">
        <v>2</v>
      </c>
      <c r="B9" s="55"/>
      <c r="C9" s="55" t="s">
        <v>39</v>
      </c>
      <c r="D9" s="55">
        <v>6050</v>
      </c>
      <c r="E9" s="18" t="s">
        <v>92</v>
      </c>
      <c r="F9" s="56">
        <v>15000</v>
      </c>
      <c r="G9" s="56">
        <v>225000</v>
      </c>
      <c r="H9" s="56"/>
      <c r="I9" s="56">
        <f>F9+G9</f>
        <v>240000</v>
      </c>
      <c r="J9" s="51"/>
      <c r="K9" s="51"/>
      <c r="L9" s="52"/>
    </row>
    <row r="10" spans="1:12" s="53" customFormat="1" ht="16.5" customHeight="1">
      <c r="A10" s="54"/>
      <c r="B10" s="54"/>
      <c r="C10" s="54"/>
      <c r="E10" s="57" t="s">
        <v>40</v>
      </c>
      <c r="F10" s="58">
        <f>SUM(F8:F9)</f>
        <v>25000</v>
      </c>
      <c r="G10" s="56">
        <f>SUM(G8:G9)</f>
        <v>225000</v>
      </c>
      <c r="H10" s="58"/>
      <c r="I10" s="58">
        <f>I8+I9</f>
        <v>250000</v>
      </c>
      <c r="J10" s="51"/>
      <c r="K10" s="51"/>
      <c r="L10" s="52"/>
    </row>
    <row r="11" spans="1:12" s="53" customFormat="1" ht="24" customHeight="1">
      <c r="A11" s="55">
        <v>3</v>
      </c>
      <c r="B11" s="55">
        <v>400</v>
      </c>
      <c r="C11" s="55">
        <v>40002</v>
      </c>
      <c r="D11" s="55">
        <v>6060</v>
      </c>
      <c r="E11" s="81" t="s">
        <v>68</v>
      </c>
      <c r="F11" s="56">
        <v>15000</v>
      </c>
      <c r="G11" s="56"/>
      <c r="H11" s="56"/>
      <c r="I11" s="56">
        <f aca="true" t="shared" si="0" ref="I11:I16">F11+G11</f>
        <v>15000</v>
      </c>
      <c r="J11" s="51"/>
      <c r="K11" s="51"/>
      <c r="L11" s="52"/>
    </row>
    <row r="12" spans="1:248" s="53" customFormat="1" ht="30.75" customHeight="1">
      <c r="A12" s="55">
        <v>4</v>
      </c>
      <c r="B12" s="55">
        <v>600</v>
      </c>
      <c r="C12" s="55">
        <v>60016</v>
      </c>
      <c r="D12" s="55">
        <v>6050</v>
      </c>
      <c r="E12" s="18" t="s">
        <v>69</v>
      </c>
      <c r="F12" s="59">
        <v>70000</v>
      </c>
      <c r="G12" s="56"/>
      <c r="H12" s="56"/>
      <c r="I12" s="59">
        <f t="shared" si="0"/>
        <v>70000</v>
      </c>
      <c r="J12" s="51"/>
      <c r="K12" s="51"/>
      <c r="L12" s="61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62"/>
      <c r="FE12" s="62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  <c r="FR12" s="62"/>
      <c r="FS12" s="62"/>
      <c r="FT12" s="62"/>
      <c r="FU12" s="62"/>
      <c r="FV12" s="62"/>
      <c r="FW12" s="62"/>
      <c r="FX12" s="62"/>
      <c r="FY12" s="62"/>
      <c r="FZ12" s="62"/>
      <c r="GA12" s="62"/>
      <c r="GB12" s="62"/>
      <c r="GC12" s="62"/>
      <c r="GD12" s="62"/>
      <c r="GE12" s="62"/>
      <c r="GF12" s="62"/>
      <c r="GG12" s="62"/>
      <c r="GH12" s="62"/>
      <c r="GI12" s="62"/>
      <c r="GJ12" s="62"/>
      <c r="GK12" s="62"/>
      <c r="GL12" s="62"/>
      <c r="GM12" s="62"/>
      <c r="GN12" s="62"/>
      <c r="GO12" s="62"/>
      <c r="GP12" s="62"/>
      <c r="GQ12" s="62"/>
      <c r="GR12" s="62"/>
      <c r="GS12" s="62"/>
      <c r="GT12" s="62"/>
      <c r="GU12" s="62"/>
      <c r="GV12" s="62"/>
      <c r="GW12" s="62"/>
      <c r="GX12" s="62"/>
      <c r="GY12" s="62"/>
      <c r="GZ12" s="62"/>
      <c r="HA12" s="62"/>
      <c r="HB12" s="62"/>
      <c r="HC12" s="62"/>
      <c r="HD12" s="62"/>
      <c r="HE12" s="62"/>
      <c r="HF12" s="62"/>
      <c r="HG12" s="62"/>
      <c r="HH12" s="62"/>
      <c r="HI12" s="62"/>
      <c r="HJ12" s="62"/>
      <c r="HK12" s="62"/>
      <c r="HL12" s="62"/>
      <c r="HM12" s="62"/>
      <c r="HN12" s="62"/>
      <c r="HO12" s="62"/>
      <c r="HP12" s="62"/>
      <c r="HQ12" s="62"/>
      <c r="HR12" s="62"/>
      <c r="HS12" s="62"/>
      <c r="HT12" s="62"/>
      <c r="HU12" s="62"/>
      <c r="HV12" s="62"/>
      <c r="HW12" s="62"/>
      <c r="HX12" s="62"/>
      <c r="HY12" s="62"/>
      <c r="HZ12" s="62"/>
      <c r="IA12" s="62"/>
      <c r="IB12" s="62"/>
      <c r="IC12" s="62"/>
      <c r="ID12" s="62"/>
      <c r="IE12" s="62"/>
      <c r="IF12" s="62"/>
      <c r="IG12" s="62"/>
      <c r="IH12" s="62"/>
      <c r="II12" s="62"/>
      <c r="IJ12" s="62"/>
      <c r="IK12" s="62"/>
      <c r="IL12" s="62"/>
      <c r="IM12" s="62"/>
      <c r="IN12" s="62"/>
    </row>
    <row r="13" spans="1:248" s="53" customFormat="1" ht="28.5" customHeight="1">
      <c r="A13" s="55">
        <v>5</v>
      </c>
      <c r="B13" s="55"/>
      <c r="C13" s="55">
        <v>60016</v>
      </c>
      <c r="D13" s="55">
        <v>6050</v>
      </c>
      <c r="E13" s="18" t="s">
        <v>70</v>
      </c>
      <c r="F13" s="59">
        <v>50000</v>
      </c>
      <c r="G13" s="56"/>
      <c r="H13" s="56"/>
      <c r="I13" s="59">
        <f t="shared" si="0"/>
        <v>50000</v>
      </c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  <c r="FW13" s="51"/>
      <c r="FX13" s="51"/>
      <c r="FY13" s="51"/>
      <c r="FZ13" s="51"/>
      <c r="GA13" s="51"/>
      <c r="GB13" s="51"/>
      <c r="GC13" s="51"/>
      <c r="GD13" s="51"/>
      <c r="GE13" s="51"/>
      <c r="GF13" s="51"/>
      <c r="GG13" s="51"/>
      <c r="GH13" s="51"/>
      <c r="GI13" s="51"/>
      <c r="GJ13" s="51"/>
      <c r="GK13" s="51"/>
      <c r="GL13" s="51"/>
      <c r="GM13" s="51"/>
      <c r="GN13" s="51"/>
      <c r="GO13" s="51"/>
      <c r="GP13" s="51"/>
      <c r="GQ13" s="51"/>
      <c r="GR13" s="51"/>
      <c r="GS13" s="51"/>
      <c r="GT13" s="51"/>
      <c r="GU13" s="51"/>
      <c r="GV13" s="51"/>
      <c r="GW13" s="51"/>
      <c r="GX13" s="51"/>
      <c r="GY13" s="51"/>
      <c r="GZ13" s="51"/>
      <c r="HA13" s="51"/>
      <c r="HB13" s="51"/>
      <c r="HC13" s="51"/>
      <c r="HD13" s="51"/>
      <c r="HE13" s="51"/>
      <c r="HF13" s="51"/>
      <c r="HG13" s="51"/>
      <c r="HH13" s="51"/>
      <c r="HI13" s="51"/>
      <c r="HJ13" s="51"/>
      <c r="HK13" s="51"/>
      <c r="HL13" s="51"/>
      <c r="HM13" s="51"/>
      <c r="HN13" s="51"/>
      <c r="HO13" s="51"/>
      <c r="HP13" s="51"/>
      <c r="HQ13" s="51"/>
      <c r="HR13" s="51"/>
      <c r="HS13" s="51"/>
      <c r="HT13" s="51"/>
      <c r="HU13" s="51"/>
      <c r="HV13" s="51"/>
      <c r="HW13" s="51"/>
      <c r="HX13" s="51"/>
      <c r="HY13" s="51"/>
      <c r="HZ13" s="51"/>
      <c r="IA13" s="51"/>
      <c r="IB13" s="51"/>
      <c r="IC13" s="51"/>
      <c r="ID13" s="51"/>
      <c r="IE13" s="51"/>
      <c r="IF13" s="51"/>
      <c r="IG13" s="51"/>
      <c r="IH13" s="51"/>
      <c r="II13" s="51"/>
      <c r="IJ13" s="51"/>
      <c r="IK13" s="51"/>
      <c r="IL13" s="51"/>
      <c r="IM13" s="51"/>
      <c r="IN13" s="51"/>
    </row>
    <row r="14" spans="1:248" s="53" customFormat="1" ht="26.25" customHeight="1">
      <c r="A14" s="55">
        <v>6</v>
      </c>
      <c r="B14" s="55"/>
      <c r="C14" s="55">
        <v>60016</v>
      </c>
      <c r="D14" s="55">
        <v>6050</v>
      </c>
      <c r="E14" s="18" t="s">
        <v>71</v>
      </c>
      <c r="F14" s="59"/>
      <c r="G14" s="56"/>
      <c r="H14" s="56"/>
      <c r="I14" s="59">
        <f t="shared" si="0"/>
        <v>0</v>
      </c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51"/>
      <c r="FE14" s="51"/>
      <c r="FF14" s="51"/>
      <c r="FG14" s="51"/>
      <c r="FH14" s="51"/>
      <c r="FI14" s="51"/>
      <c r="FJ14" s="51"/>
      <c r="FK14" s="51"/>
      <c r="FL14" s="51"/>
      <c r="FM14" s="51"/>
      <c r="FN14" s="51"/>
      <c r="FO14" s="51"/>
      <c r="FP14" s="51"/>
      <c r="FQ14" s="51"/>
      <c r="FR14" s="51"/>
      <c r="FS14" s="51"/>
      <c r="FT14" s="51"/>
      <c r="FU14" s="51"/>
      <c r="FV14" s="51"/>
      <c r="FW14" s="51"/>
      <c r="FX14" s="51"/>
      <c r="FY14" s="51"/>
      <c r="FZ14" s="51"/>
      <c r="GA14" s="51"/>
      <c r="GB14" s="51"/>
      <c r="GC14" s="51"/>
      <c r="GD14" s="51"/>
      <c r="GE14" s="51"/>
      <c r="GF14" s="51"/>
      <c r="GG14" s="51"/>
      <c r="GH14" s="51"/>
      <c r="GI14" s="51"/>
      <c r="GJ14" s="51"/>
      <c r="GK14" s="51"/>
      <c r="GL14" s="51"/>
      <c r="GM14" s="51"/>
      <c r="GN14" s="51"/>
      <c r="GO14" s="51"/>
      <c r="GP14" s="51"/>
      <c r="GQ14" s="51"/>
      <c r="GR14" s="51"/>
      <c r="GS14" s="51"/>
      <c r="GT14" s="51"/>
      <c r="GU14" s="51"/>
      <c r="GV14" s="51"/>
      <c r="GW14" s="51"/>
      <c r="GX14" s="51"/>
      <c r="GY14" s="51"/>
      <c r="GZ14" s="51"/>
      <c r="HA14" s="51"/>
      <c r="HB14" s="51"/>
      <c r="HC14" s="51"/>
      <c r="HD14" s="51"/>
      <c r="HE14" s="51"/>
      <c r="HF14" s="51"/>
      <c r="HG14" s="51"/>
      <c r="HH14" s="51"/>
      <c r="HI14" s="51"/>
      <c r="HJ14" s="51"/>
      <c r="HK14" s="51"/>
      <c r="HL14" s="51"/>
      <c r="HM14" s="51"/>
      <c r="HN14" s="51"/>
      <c r="HO14" s="51"/>
      <c r="HP14" s="51"/>
      <c r="HQ14" s="51"/>
      <c r="HR14" s="51"/>
      <c r="HS14" s="51"/>
      <c r="HT14" s="51"/>
      <c r="HU14" s="51"/>
      <c r="HV14" s="51"/>
      <c r="HW14" s="51"/>
      <c r="HX14" s="51"/>
      <c r="HY14" s="51"/>
      <c r="HZ14" s="51"/>
      <c r="IA14" s="51"/>
      <c r="IB14" s="51"/>
      <c r="IC14" s="51"/>
      <c r="ID14" s="51"/>
      <c r="IE14" s="51"/>
      <c r="IF14" s="51"/>
      <c r="IG14" s="51"/>
      <c r="IH14" s="51"/>
      <c r="II14" s="51"/>
      <c r="IJ14" s="51"/>
      <c r="IK14" s="51"/>
      <c r="IL14" s="51"/>
      <c r="IM14" s="51"/>
      <c r="IN14" s="51"/>
    </row>
    <row r="15" spans="1:248" s="53" customFormat="1" ht="18" customHeight="1">
      <c r="A15" s="54">
        <v>7</v>
      </c>
      <c r="B15" s="54"/>
      <c r="C15" s="54">
        <v>60016</v>
      </c>
      <c r="D15" s="54">
        <v>6050</v>
      </c>
      <c r="E15" s="81" t="s">
        <v>72</v>
      </c>
      <c r="F15" s="59">
        <v>15000</v>
      </c>
      <c r="G15" s="56"/>
      <c r="H15" s="60"/>
      <c r="I15" s="59">
        <f t="shared" si="0"/>
        <v>15000</v>
      </c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  <c r="EV15" s="51"/>
      <c r="EW15" s="51"/>
      <c r="EX15" s="51"/>
      <c r="EY15" s="51"/>
      <c r="EZ15" s="51"/>
      <c r="FA15" s="51"/>
      <c r="FB15" s="51"/>
      <c r="FC15" s="51"/>
      <c r="FD15" s="51"/>
      <c r="FE15" s="51"/>
      <c r="FF15" s="51"/>
      <c r="FG15" s="51"/>
      <c r="FH15" s="51"/>
      <c r="FI15" s="51"/>
      <c r="FJ15" s="51"/>
      <c r="FK15" s="51"/>
      <c r="FL15" s="51"/>
      <c r="FM15" s="51"/>
      <c r="FN15" s="51"/>
      <c r="FO15" s="51"/>
      <c r="FP15" s="51"/>
      <c r="FQ15" s="51"/>
      <c r="FR15" s="51"/>
      <c r="FS15" s="51"/>
      <c r="FT15" s="51"/>
      <c r="FU15" s="51"/>
      <c r="FV15" s="51"/>
      <c r="FW15" s="51"/>
      <c r="FX15" s="51"/>
      <c r="FY15" s="51"/>
      <c r="FZ15" s="51"/>
      <c r="GA15" s="51"/>
      <c r="GB15" s="51"/>
      <c r="GC15" s="51"/>
      <c r="GD15" s="51"/>
      <c r="GE15" s="51"/>
      <c r="GF15" s="51"/>
      <c r="GG15" s="51"/>
      <c r="GH15" s="51"/>
      <c r="GI15" s="51"/>
      <c r="GJ15" s="51"/>
      <c r="GK15" s="51"/>
      <c r="GL15" s="51"/>
      <c r="GM15" s="51"/>
      <c r="GN15" s="51"/>
      <c r="GO15" s="51"/>
      <c r="GP15" s="51"/>
      <c r="GQ15" s="51"/>
      <c r="GR15" s="51"/>
      <c r="GS15" s="51"/>
      <c r="GT15" s="51"/>
      <c r="GU15" s="51"/>
      <c r="GV15" s="51"/>
      <c r="GW15" s="51"/>
      <c r="GX15" s="51"/>
      <c r="GY15" s="51"/>
      <c r="GZ15" s="51"/>
      <c r="HA15" s="51"/>
      <c r="HB15" s="51"/>
      <c r="HC15" s="51"/>
      <c r="HD15" s="51"/>
      <c r="HE15" s="51"/>
      <c r="HF15" s="51"/>
      <c r="HG15" s="51"/>
      <c r="HH15" s="51"/>
      <c r="HI15" s="51"/>
      <c r="HJ15" s="51"/>
      <c r="HK15" s="51"/>
      <c r="HL15" s="51"/>
      <c r="HM15" s="51"/>
      <c r="HN15" s="51"/>
      <c r="HO15" s="51"/>
      <c r="HP15" s="51"/>
      <c r="HQ15" s="51"/>
      <c r="HR15" s="51"/>
      <c r="HS15" s="51"/>
      <c r="HT15" s="51"/>
      <c r="HU15" s="51"/>
      <c r="HV15" s="51"/>
      <c r="HW15" s="51"/>
      <c r="HX15" s="51"/>
      <c r="HY15" s="51"/>
      <c r="HZ15" s="51"/>
      <c r="IA15" s="51"/>
      <c r="IB15" s="51"/>
      <c r="IC15" s="51"/>
      <c r="ID15" s="51"/>
      <c r="IE15" s="51"/>
      <c r="IF15" s="51"/>
      <c r="IG15" s="51"/>
      <c r="IH15" s="51"/>
      <c r="II15" s="51"/>
      <c r="IJ15" s="51"/>
      <c r="IK15" s="51"/>
      <c r="IL15" s="51"/>
      <c r="IM15" s="51"/>
      <c r="IN15" s="51"/>
    </row>
    <row r="16" spans="1:248" s="53" customFormat="1" ht="27" customHeight="1">
      <c r="A16" s="54">
        <v>8</v>
      </c>
      <c r="B16" s="54"/>
      <c r="C16" s="54">
        <v>60016</v>
      </c>
      <c r="D16" s="54">
        <v>6050</v>
      </c>
      <c r="E16" s="81" t="s">
        <v>91</v>
      </c>
      <c r="F16" s="59"/>
      <c r="G16" s="56">
        <v>12000</v>
      </c>
      <c r="H16" s="60"/>
      <c r="I16" s="59">
        <f t="shared" si="0"/>
        <v>12000</v>
      </c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1"/>
      <c r="FF16" s="51"/>
      <c r="FG16" s="51"/>
      <c r="FH16" s="51"/>
      <c r="FI16" s="51"/>
      <c r="FJ16" s="51"/>
      <c r="FK16" s="51"/>
      <c r="FL16" s="51"/>
      <c r="FM16" s="51"/>
      <c r="FN16" s="51"/>
      <c r="FO16" s="51"/>
      <c r="FP16" s="51"/>
      <c r="FQ16" s="51"/>
      <c r="FR16" s="51"/>
      <c r="FS16" s="51"/>
      <c r="FT16" s="51"/>
      <c r="FU16" s="51"/>
      <c r="FV16" s="51"/>
      <c r="FW16" s="51"/>
      <c r="FX16" s="51"/>
      <c r="FY16" s="51"/>
      <c r="FZ16" s="51"/>
      <c r="GA16" s="51"/>
      <c r="GB16" s="51"/>
      <c r="GC16" s="51"/>
      <c r="GD16" s="51"/>
      <c r="GE16" s="51"/>
      <c r="GF16" s="51"/>
      <c r="GG16" s="51"/>
      <c r="GH16" s="51"/>
      <c r="GI16" s="51"/>
      <c r="GJ16" s="51"/>
      <c r="GK16" s="51"/>
      <c r="GL16" s="51"/>
      <c r="GM16" s="51"/>
      <c r="GN16" s="51"/>
      <c r="GO16" s="51"/>
      <c r="GP16" s="51"/>
      <c r="GQ16" s="51"/>
      <c r="GR16" s="51"/>
      <c r="GS16" s="51"/>
      <c r="GT16" s="51"/>
      <c r="GU16" s="51"/>
      <c r="GV16" s="51"/>
      <c r="GW16" s="51"/>
      <c r="GX16" s="51"/>
      <c r="GY16" s="51"/>
      <c r="GZ16" s="51"/>
      <c r="HA16" s="51"/>
      <c r="HB16" s="51"/>
      <c r="HC16" s="51"/>
      <c r="HD16" s="51"/>
      <c r="HE16" s="51"/>
      <c r="HF16" s="51"/>
      <c r="HG16" s="51"/>
      <c r="HH16" s="51"/>
      <c r="HI16" s="51"/>
      <c r="HJ16" s="51"/>
      <c r="HK16" s="51"/>
      <c r="HL16" s="51"/>
      <c r="HM16" s="51"/>
      <c r="HN16" s="51"/>
      <c r="HO16" s="51"/>
      <c r="HP16" s="51"/>
      <c r="HQ16" s="51"/>
      <c r="HR16" s="51"/>
      <c r="HS16" s="51"/>
      <c r="HT16" s="51"/>
      <c r="HU16" s="51"/>
      <c r="HV16" s="51"/>
      <c r="HW16" s="51"/>
      <c r="HX16" s="51"/>
      <c r="HY16" s="51"/>
      <c r="HZ16" s="51"/>
      <c r="IA16" s="51"/>
      <c r="IB16" s="51"/>
      <c r="IC16" s="51"/>
      <c r="ID16" s="51"/>
      <c r="IE16" s="51"/>
      <c r="IF16" s="51"/>
      <c r="IG16" s="51"/>
      <c r="IH16" s="51"/>
      <c r="II16" s="51"/>
      <c r="IJ16" s="51"/>
      <c r="IK16" s="51"/>
      <c r="IL16" s="51"/>
      <c r="IM16" s="51"/>
      <c r="IN16" s="51"/>
    </row>
    <row r="17" spans="1:248" s="60" customFormat="1" ht="15.75" customHeight="1">
      <c r="A17" s="63"/>
      <c r="B17" s="63"/>
      <c r="C17" s="63"/>
      <c r="D17" s="63"/>
      <c r="E17" s="57" t="s">
        <v>41</v>
      </c>
      <c r="F17" s="58">
        <f>SUM(F12:F15)</f>
        <v>135000</v>
      </c>
      <c r="G17" s="58">
        <f>G14+G15+G16</f>
        <v>12000</v>
      </c>
      <c r="H17" s="58">
        <f>SUM(H12:H15)</f>
        <v>0</v>
      </c>
      <c r="I17" s="58">
        <f>I12+I13+I14+I15+I16</f>
        <v>147000</v>
      </c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4"/>
      <c r="FF17" s="64"/>
      <c r="FG17" s="64"/>
      <c r="FH17" s="64"/>
      <c r="FI17" s="64"/>
      <c r="FJ17" s="64"/>
      <c r="FK17" s="64"/>
      <c r="FL17" s="64"/>
      <c r="FM17" s="64"/>
      <c r="FN17" s="64"/>
      <c r="FO17" s="64"/>
      <c r="FP17" s="64"/>
      <c r="FQ17" s="64"/>
      <c r="FR17" s="64"/>
      <c r="FS17" s="64"/>
      <c r="FT17" s="64"/>
      <c r="FU17" s="64"/>
      <c r="FV17" s="64"/>
      <c r="FW17" s="64"/>
      <c r="FX17" s="64"/>
      <c r="FY17" s="64"/>
      <c r="FZ17" s="64"/>
      <c r="GA17" s="64"/>
      <c r="GB17" s="64"/>
      <c r="GC17" s="64"/>
      <c r="GD17" s="64"/>
      <c r="GE17" s="64"/>
      <c r="GF17" s="64"/>
      <c r="GG17" s="64"/>
      <c r="GH17" s="64"/>
      <c r="GI17" s="64"/>
      <c r="GJ17" s="64"/>
      <c r="GK17" s="64"/>
      <c r="GL17" s="64"/>
      <c r="GM17" s="64"/>
      <c r="GN17" s="64"/>
      <c r="GO17" s="64"/>
      <c r="GP17" s="64"/>
      <c r="GQ17" s="64"/>
      <c r="GR17" s="64"/>
      <c r="GS17" s="64"/>
      <c r="GT17" s="64"/>
      <c r="GU17" s="64"/>
      <c r="GV17" s="64"/>
      <c r="GW17" s="64"/>
      <c r="GX17" s="64"/>
      <c r="GY17" s="64"/>
      <c r="GZ17" s="64"/>
      <c r="HA17" s="64"/>
      <c r="HB17" s="64"/>
      <c r="HC17" s="64"/>
      <c r="HD17" s="64"/>
      <c r="HE17" s="64"/>
      <c r="HF17" s="64"/>
      <c r="HG17" s="64"/>
      <c r="HH17" s="64"/>
      <c r="HI17" s="64"/>
      <c r="HJ17" s="64"/>
      <c r="HK17" s="64"/>
      <c r="HL17" s="64"/>
      <c r="HM17" s="64"/>
      <c r="HN17" s="64"/>
      <c r="HO17" s="64"/>
      <c r="HP17" s="64"/>
      <c r="HQ17" s="64"/>
      <c r="HR17" s="64"/>
      <c r="HS17" s="64"/>
      <c r="HT17" s="64"/>
      <c r="HU17" s="64"/>
      <c r="HV17" s="64"/>
      <c r="HW17" s="64"/>
      <c r="HX17" s="64"/>
      <c r="HY17" s="64"/>
      <c r="HZ17" s="64"/>
      <c r="IA17" s="64"/>
      <c r="IB17" s="64"/>
      <c r="IC17" s="64"/>
      <c r="ID17" s="64"/>
      <c r="IE17" s="64"/>
      <c r="IF17" s="64"/>
      <c r="IG17" s="64"/>
      <c r="IH17" s="64"/>
      <c r="II17" s="64"/>
      <c r="IJ17" s="64"/>
      <c r="IK17" s="64"/>
      <c r="IL17" s="64"/>
      <c r="IM17" s="64"/>
      <c r="IN17" s="64"/>
    </row>
    <row r="18" spans="1:248" s="53" customFormat="1" ht="20.25" customHeight="1">
      <c r="A18" s="54">
        <v>9</v>
      </c>
      <c r="B18" s="54">
        <v>750</v>
      </c>
      <c r="C18" s="54">
        <v>75023</v>
      </c>
      <c r="D18" s="54">
        <v>6060</v>
      </c>
      <c r="E18" s="82" t="s">
        <v>73</v>
      </c>
      <c r="F18" s="56">
        <v>27348</v>
      </c>
      <c r="G18" s="56"/>
      <c r="H18" s="56"/>
      <c r="I18" s="56">
        <f>F18+G18</f>
        <v>27348</v>
      </c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  <c r="FJ18" s="51"/>
      <c r="FK18" s="51"/>
      <c r="FL18" s="51"/>
      <c r="FM18" s="51"/>
      <c r="FN18" s="51"/>
      <c r="FO18" s="51"/>
      <c r="FP18" s="51"/>
      <c r="FQ18" s="51"/>
      <c r="FR18" s="51"/>
      <c r="FS18" s="51"/>
      <c r="FT18" s="51"/>
      <c r="FU18" s="51"/>
      <c r="FV18" s="51"/>
      <c r="FW18" s="51"/>
      <c r="FX18" s="51"/>
      <c r="FY18" s="51"/>
      <c r="FZ18" s="51"/>
      <c r="GA18" s="51"/>
      <c r="GB18" s="51"/>
      <c r="GC18" s="51"/>
      <c r="GD18" s="51"/>
      <c r="GE18" s="51"/>
      <c r="GF18" s="51"/>
      <c r="GG18" s="51"/>
      <c r="GH18" s="51"/>
      <c r="GI18" s="51"/>
      <c r="GJ18" s="51"/>
      <c r="GK18" s="51"/>
      <c r="GL18" s="51"/>
      <c r="GM18" s="51"/>
      <c r="GN18" s="51"/>
      <c r="GO18" s="51"/>
      <c r="GP18" s="51"/>
      <c r="GQ18" s="51"/>
      <c r="GR18" s="51"/>
      <c r="GS18" s="51"/>
      <c r="GT18" s="51"/>
      <c r="GU18" s="51"/>
      <c r="GV18" s="51"/>
      <c r="GW18" s="51"/>
      <c r="GX18" s="51"/>
      <c r="GY18" s="51"/>
      <c r="GZ18" s="51"/>
      <c r="HA18" s="51"/>
      <c r="HB18" s="51"/>
      <c r="HC18" s="51"/>
      <c r="HD18" s="51"/>
      <c r="HE18" s="51"/>
      <c r="HF18" s="51"/>
      <c r="HG18" s="51"/>
      <c r="HH18" s="51"/>
      <c r="HI18" s="51"/>
      <c r="HJ18" s="51"/>
      <c r="HK18" s="51"/>
      <c r="HL18" s="51"/>
      <c r="HM18" s="51"/>
      <c r="HN18" s="51"/>
      <c r="HO18" s="51"/>
      <c r="HP18" s="51"/>
      <c r="HQ18" s="51"/>
      <c r="HR18" s="51"/>
      <c r="HS18" s="51"/>
      <c r="HT18" s="51"/>
      <c r="HU18" s="51"/>
      <c r="HV18" s="51"/>
      <c r="HW18" s="51"/>
      <c r="HX18" s="51"/>
      <c r="HY18" s="51"/>
      <c r="HZ18" s="51"/>
      <c r="IA18" s="51"/>
      <c r="IB18" s="51"/>
      <c r="IC18" s="51"/>
      <c r="ID18" s="51"/>
      <c r="IE18" s="51"/>
      <c r="IF18" s="51"/>
      <c r="IG18" s="51"/>
      <c r="IH18" s="51"/>
      <c r="II18" s="51"/>
      <c r="IJ18" s="51"/>
      <c r="IK18" s="51"/>
      <c r="IL18" s="51"/>
      <c r="IM18" s="51"/>
      <c r="IN18" s="51"/>
    </row>
    <row r="19" spans="1:248" s="53" customFormat="1" ht="18.75" customHeight="1">
      <c r="A19" s="54">
        <v>10</v>
      </c>
      <c r="B19" s="54"/>
      <c r="C19" s="54">
        <v>75023</v>
      </c>
      <c r="D19" s="54">
        <v>6060</v>
      </c>
      <c r="E19" s="82" t="s">
        <v>42</v>
      </c>
      <c r="F19" s="56">
        <v>35000</v>
      </c>
      <c r="G19" s="56"/>
      <c r="H19" s="56"/>
      <c r="I19" s="56">
        <f>F19</f>
        <v>35000</v>
      </c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1"/>
      <c r="FF19" s="51"/>
      <c r="FG19" s="51"/>
      <c r="FH19" s="51"/>
      <c r="FI19" s="51"/>
      <c r="FJ19" s="51"/>
      <c r="FK19" s="51"/>
      <c r="FL19" s="51"/>
      <c r="FM19" s="51"/>
      <c r="FN19" s="51"/>
      <c r="FO19" s="51"/>
      <c r="FP19" s="51"/>
      <c r="FQ19" s="51"/>
      <c r="FR19" s="51"/>
      <c r="FS19" s="51"/>
      <c r="FT19" s="51"/>
      <c r="FU19" s="51"/>
      <c r="FV19" s="51"/>
      <c r="FW19" s="51"/>
      <c r="FX19" s="51"/>
      <c r="FY19" s="51"/>
      <c r="FZ19" s="51"/>
      <c r="GA19" s="51"/>
      <c r="GB19" s="51"/>
      <c r="GC19" s="51"/>
      <c r="GD19" s="51"/>
      <c r="GE19" s="51"/>
      <c r="GF19" s="51"/>
      <c r="GG19" s="51"/>
      <c r="GH19" s="51"/>
      <c r="GI19" s="51"/>
      <c r="GJ19" s="51"/>
      <c r="GK19" s="51"/>
      <c r="GL19" s="51"/>
      <c r="GM19" s="51"/>
      <c r="GN19" s="51"/>
      <c r="GO19" s="51"/>
      <c r="GP19" s="51"/>
      <c r="GQ19" s="51"/>
      <c r="GR19" s="51"/>
      <c r="GS19" s="51"/>
      <c r="GT19" s="51"/>
      <c r="GU19" s="51"/>
      <c r="GV19" s="51"/>
      <c r="GW19" s="51"/>
      <c r="GX19" s="51"/>
      <c r="GY19" s="51"/>
      <c r="GZ19" s="51"/>
      <c r="HA19" s="51"/>
      <c r="HB19" s="51"/>
      <c r="HC19" s="51"/>
      <c r="HD19" s="51"/>
      <c r="HE19" s="51"/>
      <c r="HF19" s="51"/>
      <c r="HG19" s="51"/>
      <c r="HH19" s="51"/>
      <c r="HI19" s="51"/>
      <c r="HJ19" s="51"/>
      <c r="HK19" s="51"/>
      <c r="HL19" s="51"/>
      <c r="HM19" s="51"/>
      <c r="HN19" s="51"/>
      <c r="HO19" s="51"/>
      <c r="HP19" s="51"/>
      <c r="HQ19" s="51"/>
      <c r="HR19" s="51"/>
      <c r="HS19" s="51"/>
      <c r="HT19" s="51"/>
      <c r="HU19" s="51"/>
      <c r="HV19" s="51"/>
      <c r="HW19" s="51"/>
      <c r="HX19" s="51"/>
      <c r="HY19" s="51"/>
      <c r="HZ19" s="51"/>
      <c r="IA19" s="51"/>
      <c r="IB19" s="51"/>
      <c r="IC19" s="51"/>
      <c r="ID19" s="51"/>
      <c r="IE19" s="51"/>
      <c r="IF19" s="51"/>
      <c r="IG19" s="51"/>
      <c r="IH19" s="51"/>
      <c r="II19" s="51"/>
      <c r="IJ19" s="51"/>
      <c r="IK19" s="51"/>
      <c r="IL19" s="51"/>
      <c r="IM19" s="51"/>
      <c r="IN19" s="51"/>
    </row>
    <row r="20" spans="1:248" s="60" customFormat="1" ht="15.75" customHeight="1">
      <c r="A20" s="63"/>
      <c r="B20" s="63"/>
      <c r="C20" s="63"/>
      <c r="D20" s="63"/>
      <c r="E20" s="57" t="s">
        <v>43</v>
      </c>
      <c r="F20" s="58">
        <f>SUM(F18:F19)</f>
        <v>62348</v>
      </c>
      <c r="G20" s="58"/>
      <c r="H20" s="58"/>
      <c r="I20" s="58">
        <f>SUM(I18:I19)</f>
        <v>62348</v>
      </c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4"/>
      <c r="ET20" s="64"/>
      <c r="EU20" s="64"/>
      <c r="EV20" s="64"/>
      <c r="EW20" s="64"/>
      <c r="EX20" s="64"/>
      <c r="EY20" s="64"/>
      <c r="EZ20" s="64"/>
      <c r="FA20" s="64"/>
      <c r="FB20" s="64"/>
      <c r="FC20" s="64"/>
      <c r="FD20" s="64"/>
      <c r="FE20" s="64"/>
      <c r="FF20" s="64"/>
      <c r="FG20" s="64"/>
      <c r="FH20" s="64"/>
      <c r="FI20" s="64"/>
      <c r="FJ20" s="64"/>
      <c r="FK20" s="64"/>
      <c r="FL20" s="64"/>
      <c r="FM20" s="64"/>
      <c r="FN20" s="64"/>
      <c r="FO20" s="64"/>
      <c r="FP20" s="64"/>
      <c r="FQ20" s="64"/>
      <c r="FR20" s="64"/>
      <c r="FS20" s="64"/>
      <c r="FT20" s="64"/>
      <c r="FU20" s="64"/>
      <c r="FV20" s="64"/>
      <c r="FW20" s="64"/>
      <c r="FX20" s="64"/>
      <c r="FY20" s="64"/>
      <c r="FZ20" s="64"/>
      <c r="GA20" s="64"/>
      <c r="GB20" s="64"/>
      <c r="GC20" s="64"/>
      <c r="GD20" s="64"/>
      <c r="GE20" s="64"/>
      <c r="GF20" s="64"/>
      <c r="GG20" s="64"/>
      <c r="GH20" s="64"/>
      <c r="GI20" s="64"/>
      <c r="GJ20" s="64"/>
      <c r="GK20" s="64"/>
      <c r="GL20" s="64"/>
      <c r="GM20" s="64"/>
      <c r="GN20" s="64"/>
      <c r="GO20" s="64"/>
      <c r="GP20" s="64"/>
      <c r="GQ20" s="64"/>
      <c r="GR20" s="64"/>
      <c r="GS20" s="64"/>
      <c r="GT20" s="64"/>
      <c r="GU20" s="64"/>
      <c r="GV20" s="64"/>
      <c r="GW20" s="64"/>
      <c r="GX20" s="64"/>
      <c r="GY20" s="64"/>
      <c r="GZ20" s="64"/>
      <c r="HA20" s="64"/>
      <c r="HB20" s="64"/>
      <c r="HC20" s="64"/>
      <c r="HD20" s="64"/>
      <c r="HE20" s="64"/>
      <c r="HF20" s="64"/>
      <c r="HG20" s="64"/>
      <c r="HH20" s="64"/>
      <c r="HI20" s="64"/>
      <c r="HJ20" s="64"/>
      <c r="HK20" s="64"/>
      <c r="HL20" s="64"/>
      <c r="HM20" s="64"/>
      <c r="HN20" s="64"/>
      <c r="HO20" s="64"/>
      <c r="HP20" s="64"/>
      <c r="HQ20" s="64"/>
      <c r="HR20" s="64"/>
      <c r="HS20" s="64"/>
      <c r="HT20" s="64"/>
      <c r="HU20" s="64"/>
      <c r="HV20" s="64"/>
      <c r="HW20" s="64"/>
      <c r="HX20" s="64"/>
      <c r="HY20" s="64"/>
      <c r="HZ20" s="64"/>
      <c r="IA20" s="64"/>
      <c r="IB20" s="64"/>
      <c r="IC20" s="64"/>
      <c r="ID20" s="64"/>
      <c r="IE20" s="64"/>
      <c r="IF20" s="64"/>
      <c r="IG20" s="64"/>
      <c r="IH20" s="64"/>
      <c r="II20" s="64"/>
      <c r="IJ20" s="64"/>
      <c r="IK20" s="64"/>
      <c r="IL20" s="64"/>
      <c r="IM20" s="64"/>
      <c r="IN20" s="64"/>
    </row>
    <row r="21" spans="1:9" s="85" customFormat="1" ht="23.25" customHeight="1">
      <c r="A21" s="83">
        <v>11</v>
      </c>
      <c r="B21" s="77">
        <v>754</v>
      </c>
      <c r="C21" s="77">
        <v>75412</v>
      </c>
      <c r="D21" s="77">
        <v>6060</v>
      </c>
      <c r="E21" s="82" t="s">
        <v>74</v>
      </c>
      <c r="F21" s="84">
        <v>4500</v>
      </c>
      <c r="G21" s="84"/>
      <c r="H21" s="84"/>
      <c r="I21" s="84">
        <f>F21</f>
        <v>4500</v>
      </c>
    </row>
    <row r="22" spans="1:9" s="85" customFormat="1" ht="19.5" customHeight="1">
      <c r="A22" s="83">
        <v>12</v>
      </c>
      <c r="B22" s="96"/>
      <c r="C22" s="77">
        <v>75412</v>
      </c>
      <c r="D22" s="77">
        <v>6060</v>
      </c>
      <c r="E22" s="82" t="s">
        <v>89</v>
      </c>
      <c r="F22" s="84"/>
      <c r="G22" s="84">
        <v>320000</v>
      </c>
      <c r="H22" s="84"/>
      <c r="I22" s="84">
        <f>F22+G22</f>
        <v>320000</v>
      </c>
    </row>
    <row r="23" spans="1:9" s="85" customFormat="1" ht="15.75" customHeight="1">
      <c r="A23" s="83"/>
      <c r="B23" s="96"/>
      <c r="C23" s="77"/>
      <c r="D23" s="77"/>
      <c r="E23" s="97" t="s">
        <v>90</v>
      </c>
      <c r="F23" s="92">
        <f>SUM(F21:F22)</f>
        <v>4500</v>
      </c>
      <c r="G23" s="92">
        <f>SUM(G21:G22)</f>
        <v>320000</v>
      </c>
      <c r="H23" s="92"/>
      <c r="I23" s="92">
        <f>SUM(I21:I22)</f>
        <v>324500</v>
      </c>
    </row>
    <row r="24" spans="1:9" ht="30" customHeight="1">
      <c r="A24" s="35">
        <v>13</v>
      </c>
      <c r="B24" s="86">
        <v>801</v>
      </c>
      <c r="C24" s="35">
        <v>80101</v>
      </c>
      <c r="D24" s="35">
        <v>6050</v>
      </c>
      <c r="E24" s="87" t="s">
        <v>75</v>
      </c>
      <c r="F24" s="56">
        <v>105000</v>
      </c>
      <c r="G24" s="56"/>
      <c r="H24" s="56"/>
      <c r="I24" s="56">
        <f>F24+G24</f>
        <v>105000</v>
      </c>
    </row>
    <row r="25" spans="1:9" ht="28.5" customHeight="1">
      <c r="A25" s="35">
        <v>14</v>
      </c>
      <c r="B25" s="86"/>
      <c r="C25" s="35">
        <v>80101</v>
      </c>
      <c r="D25" s="35">
        <v>6050</v>
      </c>
      <c r="E25" s="87" t="s">
        <v>76</v>
      </c>
      <c r="F25" s="56">
        <v>20000</v>
      </c>
      <c r="G25" s="56"/>
      <c r="H25" s="56"/>
      <c r="I25" s="56">
        <f>F25</f>
        <v>20000</v>
      </c>
    </row>
    <row r="26" spans="1:9" ht="18" customHeight="1">
      <c r="A26" s="35">
        <v>15</v>
      </c>
      <c r="B26" s="86"/>
      <c r="C26" s="35">
        <v>80101</v>
      </c>
      <c r="D26" s="35">
        <v>6050</v>
      </c>
      <c r="E26" s="87" t="s">
        <v>77</v>
      </c>
      <c r="F26" s="56">
        <v>289510</v>
      </c>
      <c r="G26" s="56"/>
      <c r="H26" s="56"/>
      <c r="I26" s="56">
        <f>F26</f>
        <v>289510</v>
      </c>
    </row>
    <row r="27" spans="1:9" ht="27.75" customHeight="1">
      <c r="A27" s="35">
        <v>16</v>
      </c>
      <c r="B27" s="86"/>
      <c r="C27" s="35">
        <v>80101</v>
      </c>
      <c r="D27" s="35">
        <v>6050</v>
      </c>
      <c r="E27" s="87" t="s">
        <v>78</v>
      </c>
      <c r="F27" s="56">
        <v>282290</v>
      </c>
      <c r="G27" s="56"/>
      <c r="H27" s="56"/>
      <c r="I27" s="56">
        <f>F27</f>
        <v>282290</v>
      </c>
    </row>
    <row r="28" spans="1:9" ht="42" customHeight="1">
      <c r="A28" s="35">
        <v>17</v>
      </c>
      <c r="B28" s="86"/>
      <c r="C28" s="35">
        <v>80101</v>
      </c>
      <c r="D28" s="35">
        <v>6050</v>
      </c>
      <c r="E28" s="87" t="s">
        <v>79</v>
      </c>
      <c r="F28" s="56">
        <v>21000</v>
      </c>
      <c r="G28" s="56"/>
      <c r="H28" s="56"/>
      <c r="I28" s="56">
        <f>F28+G28</f>
        <v>21000</v>
      </c>
    </row>
    <row r="29" spans="1:9" ht="18.75" customHeight="1">
      <c r="A29" s="35">
        <v>18</v>
      </c>
      <c r="B29" s="88"/>
      <c r="C29" s="35">
        <v>80101</v>
      </c>
      <c r="D29" s="35">
        <v>6060</v>
      </c>
      <c r="E29" s="18" t="s">
        <v>80</v>
      </c>
      <c r="F29" s="56">
        <v>230000</v>
      </c>
      <c r="G29" s="56"/>
      <c r="H29" s="56"/>
      <c r="I29" s="56">
        <f>F29</f>
        <v>230000</v>
      </c>
    </row>
    <row r="30" spans="1:9" ht="18.75" customHeight="1">
      <c r="A30" s="35">
        <v>19</v>
      </c>
      <c r="B30" s="88"/>
      <c r="C30" s="35">
        <v>80101</v>
      </c>
      <c r="D30" s="35">
        <v>6060</v>
      </c>
      <c r="E30" s="18" t="s">
        <v>81</v>
      </c>
      <c r="F30" s="56">
        <v>130000</v>
      </c>
      <c r="G30" s="56"/>
      <c r="H30" s="56"/>
      <c r="I30" s="56">
        <f>F30</f>
        <v>130000</v>
      </c>
    </row>
    <row r="31" spans="1:9" ht="13.5" customHeight="1">
      <c r="A31" s="35"/>
      <c r="B31" s="88"/>
      <c r="C31" s="35"/>
      <c r="D31" s="35"/>
      <c r="E31" s="18" t="s">
        <v>82</v>
      </c>
      <c r="F31" s="95">
        <v>65000</v>
      </c>
      <c r="G31" s="95"/>
      <c r="H31" s="95"/>
      <c r="I31" s="95">
        <f>F31</f>
        <v>65000</v>
      </c>
    </row>
    <row r="32" spans="1:9" ht="13.5" customHeight="1">
      <c r="A32" s="35"/>
      <c r="B32" s="88"/>
      <c r="C32" s="35"/>
      <c r="D32" s="35"/>
      <c r="E32" s="18" t="s">
        <v>83</v>
      </c>
      <c r="F32" s="95">
        <v>65000</v>
      </c>
      <c r="G32" s="95"/>
      <c r="H32" s="95"/>
      <c r="I32" s="95">
        <f>F32</f>
        <v>65000</v>
      </c>
    </row>
    <row r="33" spans="1:9" ht="27.75" customHeight="1">
      <c r="A33" s="35">
        <v>20</v>
      </c>
      <c r="B33" s="88"/>
      <c r="C33" s="35">
        <v>80110</v>
      </c>
      <c r="D33" s="35">
        <v>6050</v>
      </c>
      <c r="E33" s="18" t="s">
        <v>84</v>
      </c>
      <c r="F33" s="56">
        <v>144000</v>
      </c>
      <c r="G33" s="56"/>
      <c r="H33" s="56"/>
      <c r="I33" s="56">
        <f>F33+G33</f>
        <v>144000</v>
      </c>
    </row>
    <row r="34" spans="1:248" s="53" customFormat="1" ht="15.75" customHeight="1">
      <c r="A34" s="54"/>
      <c r="B34" s="54"/>
      <c r="C34" s="54"/>
      <c r="E34" s="98" t="s">
        <v>44</v>
      </c>
      <c r="F34" s="58">
        <f>F24+F25+F26+F27+F28+F29+F30+F33</f>
        <v>1221800</v>
      </c>
      <c r="G34" s="58">
        <f>G24+G25+G26+G27+G28+G29+G30+G33</f>
        <v>0</v>
      </c>
      <c r="H34" s="58">
        <f>SUM(H25:H33)</f>
        <v>0</v>
      </c>
      <c r="I34" s="58">
        <f>I24+I25+I26+I27+I28+I29+I30+I33</f>
        <v>1221800</v>
      </c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1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51"/>
      <c r="DL34" s="51"/>
      <c r="DM34" s="51"/>
      <c r="DN34" s="51"/>
      <c r="DO34" s="51"/>
      <c r="DP34" s="51"/>
      <c r="DQ34" s="51"/>
      <c r="DR34" s="51"/>
      <c r="DS34" s="51"/>
      <c r="DT34" s="51"/>
      <c r="DU34" s="51"/>
      <c r="DV34" s="51"/>
      <c r="DW34" s="51"/>
      <c r="DX34" s="51"/>
      <c r="DY34" s="51"/>
      <c r="DZ34" s="51"/>
      <c r="EA34" s="51"/>
      <c r="EB34" s="51"/>
      <c r="EC34" s="51"/>
      <c r="ED34" s="51"/>
      <c r="EE34" s="51"/>
      <c r="EF34" s="51"/>
      <c r="EG34" s="51"/>
      <c r="EH34" s="51"/>
      <c r="EI34" s="51"/>
      <c r="EJ34" s="51"/>
      <c r="EK34" s="51"/>
      <c r="EL34" s="51"/>
      <c r="EM34" s="51"/>
      <c r="EN34" s="51"/>
      <c r="EO34" s="51"/>
      <c r="EP34" s="51"/>
      <c r="EQ34" s="51"/>
      <c r="ER34" s="51"/>
      <c r="ES34" s="51"/>
      <c r="ET34" s="51"/>
      <c r="EU34" s="51"/>
      <c r="EV34" s="51"/>
      <c r="EW34" s="51"/>
      <c r="EX34" s="51"/>
      <c r="EY34" s="51"/>
      <c r="EZ34" s="51"/>
      <c r="FA34" s="51"/>
      <c r="FB34" s="51"/>
      <c r="FC34" s="51"/>
      <c r="FD34" s="51"/>
      <c r="FE34" s="51"/>
      <c r="FF34" s="51"/>
      <c r="FG34" s="51"/>
      <c r="FH34" s="51"/>
      <c r="FI34" s="51"/>
      <c r="FJ34" s="51"/>
      <c r="FK34" s="51"/>
      <c r="FL34" s="51"/>
      <c r="FM34" s="51"/>
      <c r="FN34" s="51"/>
      <c r="FO34" s="51"/>
      <c r="FP34" s="51"/>
      <c r="FQ34" s="51"/>
      <c r="FR34" s="51"/>
      <c r="FS34" s="51"/>
      <c r="FT34" s="51"/>
      <c r="FU34" s="51"/>
      <c r="FV34" s="51"/>
      <c r="FW34" s="51"/>
      <c r="FX34" s="51"/>
      <c r="FY34" s="51"/>
      <c r="FZ34" s="51"/>
      <c r="GA34" s="51"/>
      <c r="GB34" s="51"/>
      <c r="GC34" s="51"/>
      <c r="GD34" s="51"/>
      <c r="GE34" s="51"/>
      <c r="GF34" s="51"/>
      <c r="GG34" s="51"/>
      <c r="GH34" s="51"/>
      <c r="GI34" s="51"/>
      <c r="GJ34" s="51"/>
      <c r="GK34" s="51"/>
      <c r="GL34" s="51"/>
      <c r="GM34" s="51"/>
      <c r="GN34" s="51"/>
      <c r="GO34" s="51"/>
      <c r="GP34" s="51"/>
      <c r="GQ34" s="51"/>
      <c r="GR34" s="51"/>
      <c r="GS34" s="51"/>
      <c r="GT34" s="51"/>
      <c r="GU34" s="51"/>
      <c r="GV34" s="51"/>
      <c r="GW34" s="51"/>
      <c r="GX34" s="51"/>
      <c r="GY34" s="51"/>
      <c r="GZ34" s="51"/>
      <c r="HA34" s="51"/>
      <c r="HB34" s="51"/>
      <c r="HC34" s="51"/>
      <c r="HD34" s="51"/>
      <c r="HE34" s="51"/>
      <c r="HF34" s="51"/>
      <c r="HG34" s="51"/>
      <c r="HH34" s="51"/>
      <c r="HI34" s="51"/>
      <c r="HJ34" s="51"/>
      <c r="HK34" s="51"/>
      <c r="HL34" s="51"/>
      <c r="HM34" s="51"/>
      <c r="HN34" s="51"/>
      <c r="HO34" s="51"/>
      <c r="HP34" s="51"/>
      <c r="HQ34" s="51"/>
      <c r="HR34" s="51"/>
      <c r="HS34" s="51"/>
      <c r="HT34" s="51"/>
      <c r="HU34" s="51"/>
      <c r="HV34" s="51"/>
      <c r="HW34" s="51"/>
      <c r="HX34" s="51"/>
      <c r="HY34" s="51"/>
      <c r="HZ34" s="51"/>
      <c r="IA34" s="51"/>
      <c r="IB34" s="51"/>
      <c r="IC34" s="51"/>
      <c r="ID34" s="51"/>
      <c r="IE34" s="51"/>
      <c r="IF34" s="51"/>
      <c r="IG34" s="51"/>
      <c r="IH34" s="51"/>
      <c r="II34" s="51"/>
      <c r="IJ34" s="51"/>
      <c r="IK34" s="51"/>
      <c r="IL34" s="51"/>
      <c r="IM34" s="51"/>
      <c r="IN34" s="51"/>
    </row>
    <row r="35" spans="1:248" s="53" customFormat="1" ht="18" customHeight="1">
      <c r="A35" s="54">
        <v>21</v>
      </c>
      <c r="B35" s="54">
        <v>852</v>
      </c>
      <c r="C35" s="54">
        <v>85219</v>
      </c>
      <c r="D35" s="53">
        <v>6060</v>
      </c>
      <c r="E35" s="89" t="s">
        <v>85</v>
      </c>
      <c r="F35" s="84">
        <v>5000</v>
      </c>
      <c r="G35" s="59"/>
      <c r="H35" s="59"/>
      <c r="I35" s="59">
        <f>F35</f>
        <v>5000</v>
      </c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1"/>
      <c r="DE35" s="51"/>
      <c r="DF35" s="51"/>
      <c r="DG35" s="51"/>
      <c r="DH35" s="51"/>
      <c r="DI35" s="51"/>
      <c r="DJ35" s="51"/>
      <c r="DK35" s="51"/>
      <c r="DL35" s="51"/>
      <c r="DM35" s="51"/>
      <c r="DN35" s="51"/>
      <c r="DO35" s="51"/>
      <c r="DP35" s="51"/>
      <c r="DQ35" s="51"/>
      <c r="DR35" s="51"/>
      <c r="DS35" s="51"/>
      <c r="DT35" s="51"/>
      <c r="DU35" s="51"/>
      <c r="DV35" s="51"/>
      <c r="DW35" s="51"/>
      <c r="DX35" s="51"/>
      <c r="DY35" s="51"/>
      <c r="DZ35" s="51"/>
      <c r="EA35" s="51"/>
      <c r="EB35" s="51"/>
      <c r="EC35" s="51"/>
      <c r="ED35" s="51"/>
      <c r="EE35" s="51"/>
      <c r="EF35" s="51"/>
      <c r="EG35" s="51"/>
      <c r="EH35" s="51"/>
      <c r="EI35" s="51"/>
      <c r="EJ35" s="51"/>
      <c r="EK35" s="51"/>
      <c r="EL35" s="51"/>
      <c r="EM35" s="51"/>
      <c r="EN35" s="51"/>
      <c r="EO35" s="51"/>
      <c r="EP35" s="51"/>
      <c r="EQ35" s="51"/>
      <c r="ER35" s="51"/>
      <c r="ES35" s="51"/>
      <c r="ET35" s="51"/>
      <c r="EU35" s="51"/>
      <c r="EV35" s="51"/>
      <c r="EW35" s="51"/>
      <c r="EX35" s="51"/>
      <c r="EY35" s="51"/>
      <c r="EZ35" s="51"/>
      <c r="FA35" s="51"/>
      <c r="FB35" s="51"/>
      <c r="FC35" s="51"/>
      <c r="FD35" s="51"/>
      <c r="FE35" s="51"/>
      <c r="FF35" s="51"/>
      <c r="FG35" s="51"/>
      <c r="FH35" s="51"/>
      <c r="FI35" s="51"/>
      <c r="FJ35" s="51"/>
      <c r="FK35" s="51"/>
      <c r="FL35" s="51"/>
      <c r="FM35" s="51"/>
      <c r="FN35" s="51"/>
      <c r="FO35" s="51"/>
      <c r="FP35" s="51"/>
      <c r="FQ35" s="51"/>
      <c r="FR35" s="51"/>
      <c r="FS35" s="51"/>
      <c r="FT35" s="51"/>
      <c r="FU35" s="51"/>
      <c r="FV35" s="51"/>
      <c r="FW35" s="51"/>
      <c r="FX35" s="51"/>
      <c r="FY35" s="51"/>
      <c r="FZ35" s="51"/>
      <c r="GA35" s="51"/>
      <c r="GB35" s="51"/>
      <c r="GC35" s="51"/>
      <c r="GD35" s="51"/>
      <c r="GE35" s="51"/>
      <c r="GF35" s="51"/>
      <c r="GG35" s="51"/>
      <c r="GH35" s="51"/>
      <c r="GI35" s="51"/>
      <c r="GJ35" s="51"/>
      <c r="GK35" s="51"/>
      <c r="GL35" s="51"/>
      <c r="GM35" s="51"/>
      <c r="GN35" s="51"/>
      <c r="GO35" s="51"/>
      <c r="GP35" s="51"/>
      <c r="GQ35" s="51"/>
      <c r="GR35" s="51"/>
      <c r="GS35" s="51"/>
      <c r="GT35" s="51"/>
      <c r="GU35" s="51"/>
      <c r="GV35" s="51"/>
      <c r="GW35" s="51"/>
      <c r="GX35" s="51"/>
      <c r="GY35" s="51"/>
      <c r="GZ35" s="51"/>
      <c r="HA35" s="51"/>
      <c r="HB35" s="51"/>
      <c r="HC35" s="51"/>
      <c r="HD35" s="51"/>
      <c r="HE35" s="51"/>
      <c r="HF35" s="51"/>
      <c r="HG35" s="51"/>
      <c r="HH35" s="51"/>
      <c r="HI35" s="51"/>
      <c r="HJ35" s="51"/>
      <c r="HK35" s="51"/>
      <c r="HL35" s="51"/>
      <c r="HM35" s="51"/>
      <c r="HN35" s="51"/>
      <c r="HO35" s="51"/>
      <c r="HP35" s="51"/>
      <c r="HQ35" s="51"/>
      <c r="HR35" s="51"/>
      <c r="HS35" s="51"/>
      <c r="HT35" s="51"/>
      <c r="HU35" s="51"/>
      <c r="HV35" s="51"/>
      <c r="HW35" s="51"/>
      <c r="HX35" s="51"/>
      <c r="HY35" s="51"/>
      <c r="HZ35" s="51"/>
      <c r="IA35" s="51"/>
      <c r="IB35" s="51"/>
      <c r="IC35" s="51"/>
      <c r="ID35" s="51"/>
      <c r="IE35" s="51"/>
      <c r="IF35" s="51"/>
      <c r="IG35" s="51"/>
      <c r="IH35" s="51"/>
      <c r="II35" s="51"/>
      <c r="IJ35" s="51"/>
      <c r="IK35" s="51"/>
      <c r="IL35" s="51"/>
      <c r="IM35" s="51"/>
      <c r="IN35" s="51"/>
    </row>
    <row r="36" spans="1:248" s="53" customFormat="1" ht="18" customHeight="1">
      <c r="A36" s="54">
        <v>22</v>
      </c>
      <c r="B36" s="54"/>
      <c r="C36" s="54">
        <v>85219</v>
      </c>
      <c r="D36" s="53">
        <v>6060</v>
      </c>
      <c r="E36" s="89" t="s">
        <v>86</v>
      </c>
      <c r="F36" s="84">
        <v>29280</v>
      </c>
      <c r="G36" s="59"/>
      <c r="H36" s="59"/>
      <c r="I36" s="59">
        <f>F36+G36</f>
        <v>29280</v>
      </c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1"/>
      <c r="DD36" s="51"/>
      <c r="DE36" s="51"/>
      <c r="DF36" s="51"/>
      <c r="DG36" s="51"/>
      <c r="DH36" s="51"/>
      <c r="DI36" s="51"/>
      <c r="DJ36" s="51"/>
      <c r="DK36" s="51"/>
      <c r="DL36" s="51"/>
      <c r="DM36" s="51"/>
      <c r="DN36" s="51"/>
      <c r="DO36" s="51"/>
      <c r="DP36" s="51"/>
      <c r="DQ36" s="51"/>
      <c r="DR36" s="51"/>
      <c r="DS36" s="51"/>
      <c r="DT36" s="51"/>
      <c r="DU36" s="51"/>
      <c r="DV36" s="51"/>
      <c r="DW36" s="51"/>
      <c r="DX36" s="51"/>
      <c r="DY36" s="51"/>
      <c r="DZ36" s="51"/>
      <c r="EA36" s="51"/>
      <c r="EB36" s="51"/>
      <c r="EC36" s="51"/>
      <c r="ED36" s="51"/>
      <c r="EE36" s="51"/>
      <c r="EF36" s="51"/>
      <c r="EG36" s="51"/>
      <c r="EH36" s="51"/>
      <c r="EI36" s="51"/>
      <c r="EJ36" s="51"/>
      <c r="EK36" s="51"/>
      <c r="EL36" s="51"/>
      <c r="EM36" s="51"/>
      <c r="EN36" s="51"/>
      <c r="EO36" s="51"/>
      <c r="EP36" s="51"/>
      <c r="EQ36" s="51"/>
      <c r="ER36" s="51"/>
      <c r="ES36" s="51"/>
      <c r="ET36" s="51"/>
      <c r="EU36" s="51"/>
      <c r="EV36" s="51"/>
      <c r="EW36" s="51"/>
      <c r="EX36" s="51"/>
      <c r="EY36" s="51"/>
      <c r="EZ36" s="51"/>
      <c r="FA36" s="51"/>
      <c r="FB36" s="51"/>
      <c r="FC36" s="51"/>
      <c r="FD36" s="51"/>
      <c r="FE36" s="51"/>
      <c r="FF36" s="51"/>
      <c r="FG36" s="51"/>
      <c r="FH36" s="51"/>
      <c r="FI36" s="51"/>
      <c r="FJ36" s="51"/>
      <c r="FK36" s="51"/>
      <c r="FL36" s="51"/>
      <c r="FM36" s="51"/>
      <c r="FN36" s="51"/>
      <c r="FO36" s="51"/>
      <c r="FP36" s="51"/>
      <c r="FQ36" s="51"/>
      <c r="FR36" s="51"/>
      <c r="FS36" s="51"/>
      <c r="FT36" s="51"/>
      <c r="FU36" s="51"/>
      <c r="FV36" s="51"/>
      <c r="FW36" s="51"/>
      <c r="FX36" s="51"/>
      <c r="FY36" s="51"/>
      <c r="FZ36" s="51"/>
      <c r="GA36" s="51"/>
      <c r="GB36" s="51"/>
      <c r="GC36" s="51"/>
      <c r="GD36" s="51"/>
      <c r="GE36" s="51"/>
      <c r="GF36" s="51"/>
      <c r="GG36" s="51"/>
      <c r="GH36" s="51"/>
      <c r="GI36" s="51"/>
      <c r="GJ36" s="51"/>
      <c r="GK36" s="51"/>
      <c r="GL36" s="51"/>
      <c r="GM36" s="51"/>
      <c r="GN36" s="51"/>
      <c r="GO36" s="51"/>
      <c r="GP36" s="51"/>
      <c r="GQ36" s="51"/>
      <c r="GR36" s="51"/>
      <c r="GS36" s="51"/>
      <c r="GT36" s="51"/>
      <c r="GU36" s="51"/>
      <c r="GV36" s="51"/>
      <c r="GW36" s="51"/>
      <c r="GX36" s="51"/>
      <c r="GY36" s="51"/>
      <c r="GZ36" s="51"/>
      <c r="HA36" s="51"/>
      <c r="HB36" s="51"/>
      <c r="HC36" s="51"/>
      <c r="HD36" s="51"/>
      <c r="HE36" s="51"/>
      <c r="HF36" s="51"/>
      <c r="HG36" s="51"/>
      <c r="HH36" s="51"/>
      <c r="HI36" s="51"/>
      <c r="HJ36" s="51"/>
      <c r="HK36" s="51"/>
      <c r="HL36" s="51"/>
      <c r="HM36" s="51"/>
      <c r="HN36" s="51"/>
      <c r="HO36" s="51"/>
      <c r="HP36" s="51"/>
      <c r="HQ36" s="51"/>
      <c r="HR36" s="51"/>
      <c r="HS36" s="51"/>
      <c r="HT36" s="51"/>
      <c r="HU36" s="51"/>
      <c r="HV36" s="51"/>
      <c r="HW36" s="51"/>
      <c r="HX36" s="51"/>
      <c r="HY36" s="51"/>
      <c r="HZ36" s="51"/>
      <c r="IA36" s="51"/>
      <c r="IB36" s="51"/>
      <c r="IC36" s="51"/>
      <c r="ID36" s="51"/>
      <c r="IE36" s="51"/>
      <c r="IF36" s="51"/>
      <c r="IG36" s="51"/>
      <c r="IH36" s="51"/>
      <c r="II36" s="51"/>
      <c r="IJ36" s="51"/>
      <c r="IK36" s="51"/>
      <c r="IL36" s="51"/>
      <c r="IM36" s="51"/>
      <c r="IN36" s="51"/>
    </row>
    <row r="37" spans="1:248" s="91" customFormat="1" ht="15" customHeight="1">
      <c r="A37" s="90"/>
      <c r="B37" s="90"/>
      <c r="C37" s="90"/>
      <c r="E37" s="98" t="s">
        <v>87</v>
      </c>
      <c r="F37" s="92">
        <f>SUM(F35:F36)</f>
        <v>34280</v>
      </c>
      <c r="G37" s="92">
        <f>SUM(G35:G36)</f>
        <v>0</v>
      </c>
      <c r="H37" s="92"/>
      <c r="I37" s="92">
        <f>I35+I36</f>
        <v>34280</v>
      </c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/>
      <c r="AQ37" s="93"/>
      <c r="AR37" s="93"/>
      <c r="AS37" s="93"/>
      <c r="AT37" s="93"/>
      <c r="AU37" s="93"/>
      <c r="AV37" s="93"/>
      <c r="AW37" s="93"/>
      <c r="AX37" s="93"/>
      <c r="AY37" s="93"/>
      <c r="AZ37" s="93"/>
      <c r="BA37" s="93"/>
      <c r="BB37" s="93"/>
      <c r="BC37" s="93"/>
      <c r="BD37" s="93"/>
      <c r="BE37" s="93"/>
      <c r="BF37" s="93"/>
      <c r="BG37" s="93"/>
      <c r="BH37" s="93"/>
      <c r="BI37" s="93"/>
      <c r="BJ37" s="93"/>
      <c r="BK37" s="93"/>
      <c r="BL37" s="93"/>
      <c r="BM37" s="93"/>
      <c r="BN37" s="93"/>
      <c r="BO37" s="93"/>
      <c r="BP37" s="93"/>
      <c r="BQ37" s="93"/>
      <c r="BR37" s="93"/>
      <c r="BS37" s="93"/>
      <c r="BT37" s="93"/>
      <c r="BU37" s="93"/>
      <c r="BV37" s="93"/>
      <c r="BW37" s="93"/>
      <c r="BX37" s="93"/>
      <c r="BY37" s="93"/>
      <c r="BZ37" s="93"/>
      <c r="CA37" s="93"/>
      <c r="CB37" s="93"/>
      <c r="CC37" s="93"/>
      <c r="CD37" s="93"/>
      <c r="CE37" s="93"/>
      <c r="CF37" s="93"/>
      <c r="CG37" s="93"/>
      <c r="CH37" s="93"/>
      <c r="CI37" s="93"/>
      <c r="CJ37" s="93"/>
      <c r="CK37" s="93"/>
      <c r="CL37" s="93"/>
      <c r="CM37" s="93"/>
      <c r="CN37" s="93"/>
      <c r="CO37" s="93"/>
      <c r="CP37" s="93"/>
      <c r="CQ37" s="93"/>
      <c r="CR37" s="93"/>
      <c r="CS37" s="93"/>
      <c r="CT37" s="93"/>
      <c r="CU37" s="93"/>
      <c r="CV37" s="93"/>
      <c r="CW37" s="93"/>
      <c r="CX37" s="93"/>
      <c r="CY37" s="93"/>
      <c r="CZ37" s="93"/>
      <c r="DA37" s="93"/>
      <c r="DB37" s="93"/>
      <c r="DC37" s="93"/>
      <c r="DD37" s="93"/>
      <c r="DE37" s="93"/>
      <c r="DF37" s="93"/>
      <c r="DG37" s="93"/>
      <c r="DH37" s="93"/>
      <c r="DI37" s="93"/>
      <c r="DJ37" s="93"/>
      <c r="DK37" s="93"/>
      <c r="DL37" s="93"/>
      <c r="DM37" s="93"/>
      <c r="DN37" s="93"/>
      <c r="DO37" s="93"/>
      <c r="DP37" s="93"/>
      <c r="DQ37" s="93"/>
      <c r="DR37" s="93"/>
      <c r="DS37" s="93"/>
      <c r="DT37" s="93"/>
      <c r="DU37" s="93"/>
      <c r="DV37" s="93"/>
      <c r="DW37" s="93"/>
      <c r="DX37" s="93"/>
      <c r="DY37" s="93"/>
      <c r="DZ37" s="93"/>
      <c r="EA37" s="93"/>
      <c r="EB37" s="93"/>
      <c r="EC37" s="93"/>
      <c r="ED37" s="93"/>
      <c r="EE37" s="93"/>
      <c r="EF37" s="93"/>
      <c r="EG37" s="93"/>
      <c r="EH37" s="93"/>
      <c r="EI37" s="93"/>
      <c r="EJ37" s="93"/>
      <c r="EK37" s="93"/>
      <c r="EL37" s="93"/>
      <c r="EM37" s="93"/>
      <c r="EN37" s="93"/>
      <c r="EO37" s="93"/>
      <c r="EP37" s="93"/>
      <c r="EQ37" s="93"/>
      <c r="ER37" s="93"/>
      <c r="ES37" s="93"/>
      <c r="ET37" s="93"/>
      <c r="EU37" s="93"/>
      <c r="EV37" s="93"/>
      <c r="EW37" s="93"/>
      <c r="EX37" s="93"/>
      <c r="EY37" s="93"/>
      <c r="EZ37" s="93"/>
      <c r="FA37" s="93"/>
      <c r="FB37" s="93"/>
      <c r="FC37" s="93"/>
      <c r="FD37" s="93"/>
      <c r="FE37" s="93"/>
      <c r="FF37" s="93"/>
      <c r="FG37" s="93"/>
      <c r="FH37" s="93"/>
      <c r="FI37" s="93"/>
      <c r="FJ37" s="93"/>
      <c r="FK37" s="93"/>
      <c r="FL37" s="93"/>
      <c r="FM37" s="93"/>
      <c r="FN37" s="93"/>
      <c r="FO37" s="93"/>
      <c r="FP37" s="93"/>
      <c r="FQ37" s="93"/>
      <c r="FR37" s="93"/>
      <c r="FS37" s="93"/>
      <c r="FT37" s="93"/>
      <c r="FU37" s="93"/>
      <c r="FV37" s="93"/>
      <c r="FW37" s="93"/>
      <c r="FX37" s="93"/>
      <c r="FY37" s="93"/>
      <c r="FZ37" s="93"/>
      <c r="GA37" s="93"/>
      <c r="GB37" s="93"/>
      <c r="GC37" s="93"/>
      <c r="GD37" s="93"/>
      <c r="GE37" s="93"/>
      <c r="GF37" s="93"/>
      <c r="GG37" s="93"/>
      <c r="GH37" s="93"/>
      <c r="GI37" s="93"/>
      <c r="GJ37" s="93"/>
      <c r="GK37" s="93"/>
      <c r="GL37" s="93"/>
      <c r="GM37" s="93"/>
      <c r="GN37" s="93"/>
      <c r="GO37" s="93"/>
      <c r="GP37" s="93"/>
      <c r="GQ37" s="93"/>
      <c r="GR37" s="93"/>
      <c r="GS37" s="93"/>
      <c r="GT37" s="93"/>
      <c r="GU37" s="93"/>
      <c r="GV37" s="93"/>
      <c r="GW37" s="93"/>
      <c r="GX37" s="93"/>
      <c r="GY37" s="93"/>
      <c r="GZ37" s="93"/>
      <c r="HA37" s="93"/>
      <c r="HB37" s="93"/>
      <c r="HC37" s="93"/>
      <c r="HD37" s="93"/>
      <c r="HE37" s="93"/>
      <c r="HF37" s="93"/>
      <c r="HG37" s="93"/>
      <c r="HH37" s="93"/>
      <c r="HI37" s="93"/>
      <c r="HJ37" s="93"/>
      <c r="HK37" s="93"/>
      <c r="HL37" s="93"/>
      <c r="HM37" s="93"/>
      <c r="HN37" s="93"/>
      <c r="HO37" s="93"/>
      <c r="HP37" s="93"/>
      <c r="HQ37" s="93"/>
      <c r="HR37" s="93"/>
      <c r="HS37" s="93"/>
      <c r="HT37" s="93"/>
      <c r="HU37" s="93"/>
      <c r="HV37" s="93"/>
      <c r="HW37" s="93"/>
      <c r="HX37" s="93"/>
      <c r="HY37" s="93"/>
      <c r="HZ37" s="93"/>
      <c r="IA37" s="93"/>
      <c r="IB37" s="93"/>
      <c r="IC37" s="93"/>
      <c r="ID37" s="93"/>
      <c r="IE37" s="93"/>
      <c r="IF37" s="93"/>
      <c r="IG37" s="93"/>
      <c r="IH37" s="93"/>
      <c r="II37" s="93"/>
      <c r="IJ37" s="93"/>
      <c r="IK37" s="93"/>
      <c r="IL37" s="93"/>
      <c r="IM37" s="93"/>
      <c r="IN37" s="93"/>
    </row>
    <row r="38" spans="1:248" s="53" customFormat="1" ht="20.25" customHeight="1">
      <c r="A38" s="55">
        <v>23</v>
      </c>
      <c r="B38" s="55">
        <v>900</v>
      </c>
      <c r="C38" s="55">
        <v>90001</v>
      </c>
      <c r="D38" s="55">
        <v>6050</v>
      </c>
      <c r="E38" s="81" t="s">
        <v>88</v>
      </c>
      <c r="F38" s="56">
        <v>3433020</v>
      </c>
      <c r="G38" s="56"/>
      <c r="H38" s="56">
        <v>225000</v>
      </c>
      <c r="I38" s="56">
        <f>F38-H38</f>
        <v>3208020</v>
      </c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A38" s="51"/>
      <c r="DB38" s="51"/>
      <c r="DC38" s="51"/>
      <c r="DD38" s="51"/>
      <c r="DE38" s="51"/>
      <c r="DF38" s="51"/>
      <c r="DG38" s="51"/>
      <c r="DH38" s="51"/>
      <c r="DI38" s="51"/>
      <c r="DJ38" s="51"/>
      <c r="DK38" s="51"/>
      <c r="DL38" s="51"/>
      <c r="DM38" s="51"/>
      <c r="DN38" s="51"/>
      <c r="DO38" s="51"/>
      <c r="DP38" s="51"/>
      <c r="DQ38" s="51"/>
      <c r="DR38" s="51"/>
      <c r="DS38" s="51"/>
      <c r="DT38" s="51"/>
      <c r="DU38" s="51"/>
      <c r="DV38" s="51"/>
      <c r="DW38" s="51"/>
      <c r="DX38" s="51"/>
      <c r="DY38" s="51"/>
      <c r="DZ38" s="51"/>
      <c r="EA38" s="51"/>
      <c r="EB38" s="51"/>
      <c r="EC38" s="51"/>
      <c r="ED38" s="51"/>
      <c r="EE38" s="51"/>
      <c r="EF38" s="51"/>
      <c r="EG38" s="51"/>
      <c r="EH38" s="51"/>
      <c r="EI38" s="51"/>
      <c r="EJ38" s="51"/>
      <c r="EK38" s="51"/>
      <c r="EL38" s="51"/>
      <c r="EM38" s="51"/>
      <c r="EN38" s="51"/>
      <c r="EO38" s="51"/>
      <c r="EP38" s="51"/>
      <c r="EQ38" s="51"/>
      <c r="ER38" s="51"/>
      <c r="ES38" s="51"/>
      <c r="ET38" s="51"/>
      <c r="EU38" s="51"/>
      <c r="EV38" s="51"/>
      <c r="EW38" s="51"/>
      <c r="EX38" s="51"/>
      <c r="EY38" s="51"/>
      <c r="EZ38" s="51"/>
      <c r="FA38" s="51"/>
      <c r="FB38" s="51"/>
      <c r="FC38" s="51"/>
      <c r="FD38" s="51"/>
      <c r="FE38" s="51"/>
      <c r="FF38" s="51"/>
      <c r="FG38" s="51"/>
      <c r="FH38" s="51"/>
      <c r="FI38" s="51"/>
      <c r="FJ38" s="51"/>
      <c r="FK38" s="51"/>
      <c r="FL38" s="51"/>
      <c r="FM38" s="51"/>
      <c r="FN38" s="51"/>
      <c r="FO38" s="51"/>
      <c r="FP38" s="51"/>
      <c r="FQ38" s="51"/>
      <c r="FR38" s="51"/>
      <c r="FS38" s="51"/>
      <c r="FT38" s="51"/>
      <c r="FU38" s="51"/>
      <c r="FV38" s="51"/>
      <c r="FW38" s="51"/>
      <c r="FX38" s="51"/>
      <c r="FY38" s="51"/>
      <c r="FZ38" s="51"/>
      <c r="GA38" s="51"/>
      <c r="GB38" s="51"/>
      <c r="GC38" s="51"/>
      <c r="GD38" s="51"/>
      <c r="GE38" s="51"/>
      <c r="GF38" s="51"/>
      <c r="GG38" s="51"/>
      <c r="GH38" s="51"/>
      <c r="GI38" s="51"/>
      <c r="GJ38" s="51"/>
      <c r="GK38" s="51"/>
      <c r="GL38" s="51"/>
      <c r="GM38" s="51"/>
      <c r="GN38" s="51"/>
      <c r="GO38" s="51"/>
      <c r="GP38" s="51"/>
      <c r="GQ38" s="51"/>
      <c r="GR38" s="51"/>
      <c r="GS38" s="51"/>
      <c r="GT38" s="51"/>
      <c r="GU38" s="51"/>
      <c r="GV38" s="51"/>
      <c r="GW38" s="51"/>
      <c r="GX38" s="51"/>
      <c r="GY38" s="51"/>
      <c r="GZ38" s="51"/>
      <c r="HA38" s="51"/>
      <c r="HB38" s="51"/>
      <c r="HC38" s="51"/>
      <c r="HD38" s="51"/>
      <c r="HE38" s="51"/>
      <c r="HF38" s="51"/>
      <c r="HG38" s="51"/>
      <c r="HH38" s="51"/>
      <c r="HI38" s="51"/>
      <c r="HJ38" s="51"/>
      <c r="HK38" s="51"/>
      <c r="HL38" s="51"/>
      <c r="HM38" s="51"/>
      <c r="HN38" s="51"/>
      <c r="HO38" s="51"/>
      <c r="HP38" s="51"/>
      <c r="HQ38" s="51"/>
      <c r="HR38" s="51"/>
      <c r="HS38" s="51"/>
      <c r="HT38" s="51"/>
      <c r="HU38" s="51"/>
      <c r="HV38" s="51"/>
      <c r="HW38" s="51"/>
      <c r="HX38" s="51"/>
      <c r="HY38" s="51"/>
      <c r="HZ38" s="51"/>
      <c r="IA38" s="51"/>
      <c r="IB38" s="51"/>
      <c r="IC38" s="51"/>
      <c r="ID38" s="51"/>
      <c r="IE38" s="51"/>
      <c r="IF38" s="51"/>
      <c r="IG38" s="51"/>
      <c r="IH38" s="51"/>
      <c r="II38" s="51"/>
      <c r="IJ38" s="51"/>
      <c r="IK38" s="51"/>
      <c r="IL38" s="51"/>
      <c r="IM38" s="51"/>
      <c r="IN38" s="51"/>
    </row>
    <row r="39" spans="1:248" s="60" customFormat="1" ht="18.75" customHeight="1">
      <c r="A39" s="65"/>
      <c r="B39" s="66"/>
      <c r="C39" s="66"/>
      <c r="D39" s="66"/>
      <c r="E39" s="57" t="s">
        <v>45</v>
      </c>
      <c r="F39" s="58">
        <f>SUM(F38)</f>
        <v>3433020</v>
      </c>
      <c r="G39" s="58">
        <f>G38</f>
        <v>0</v>
      </c>
      <c r="H39" s="58">
        <f>SUM(H38:H38)</f>
        <v>225000</v>
      </c>
      <c r="I39" s="58">
        <f>I38</f>
        <v>3208020</v>
      </c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64"/>
      <c r="BW39" s="64"/>
      <c r="BX39" s="64"/>
      <c r="BY39" s="64"/>
      <c r="BZ39" s="64"/>
      <c r="CA39" s="64"/>
      <c r="CB39" s="64"/>
      <c r="CC39" s="64"/>
      <c r="CD39" s="64"/>
      <c r="CE39" s="64"/>
      <c r="CF39" s="64"/>
      <c r="CG39" s="64"/>
      <c r="CH39" s="64"/>
      <c r="CI39" s="64"/>
      <c r="CJ39" s="64"/>
      <c r="CK39" s="64"/>
      <c r="CL39" s="64"/>
      <c r="CM39" s="64"/>
      <c r="CN39" s="64"/>
      <c r="CO39" s="64"/>
      <c r="CP39" s="64"/>
      <c r="CQ39" s="64"/>
      <c r="CR39" s="64"/>
      <c r="CS39" s="64"/>
      <c r="CT39" s="64"/>
      <c r="CU39" s="64"/>
      <c r="CV39" s="64"/>
      <c r="CW39" s="64"/>
      <c r="CX39" s="64"/>
      <c r="CY39" s="64"/>
      <c r="CZ39" s="64"/>
      <c r="DA39" s="64"/>
      <c r="DB39" s="64"/>
      <c r="DC39" s="64"/>
      <c r="DD39" s="64"/>
      <c r="DE39" s="64"/>
      <c r="DF39" s="64"/>
      <c r="DG39" s="64"/>
      <c r="DH39" s="64"/>
      <c r="DI39" s="64"/>
      <c r="DJ39" s="64"/>
      <c r="DK39" s="64"/>
      <c r="DL39" s="64"/>
      <c r="DM39" s="64"/>
      <c r="DN39" s="64"/>
      <c r="DO39" s="64"/>
      <c r="DP39" s="64"/>
      <c r="DQ39" s="64"/>
      <c r="DR39" s="64"/>
      <c r="DS39" s="64"/>
      <c r="DT39" s="64"/>
      <c r="DU39" s="64"/>
      <c r="DV39" s="64"/>
      <c r="DW39" s="64"/>
      <c r="DX39" s="64"/>
      <c r="DY39" s="64"/>
      <c r="DZ39" s="64"/>
      <c r="EA39" s="64"/>
      <c r="EB39" s="64"/>
      <c r="EC39" s="64"/>
      <c r="ED39" s="64"/>
      <c r="EE39" s="64"/>
      <c r="EF39" s="64"/>
      <c r="EG39" s="64"/>
      <c r="EH39" s="64"/>
      <c r="EI39" s="64"/>
      <c r="EJ39" s="64"/>
      <c r="EK39" s="64"/>
      <c r="EL39" s="64"/>
      <c r="EM39" s="64"/>
      <c r="EN39" s="64"/>
      <c r="EO39" s="64"/>
      <c r="EP39" s="64"/>
      <c r="EQ39" s="64"/>
      <c r="ER39" s="64"/>
      <c r="ES39" s="64"/>
      <c r="ET39" s="64"/>
      <c r="EU39" s="64"/>
      <c r="EV39" s="64"/>
      <c r="EW39" s="64"/>
      <c r="EX39" s="64"/>
      <c r="EY39" s="64"/>
      <c r="EZ39" s="64"/>
      <c r="FA39" s="64"/>
      <c r="FB39" s="64"/>
      <c r="FC39" s="64"/>
      <c r="FD39" s="64"/>
      <c r="FE39" s="64"/>
      <c r="FF39" s="64"/>
      <c r="FG39" s="64"/>
      <c r="FH39" s="64"/>
      <c r="FI39" s="64"/>
      <c r="FJ39" s="64"/>
      <c r="FK39" s="64"/>
      <c r="FL39" s="64"/>
      <c r="FM39" s="64"/>
      <c r="FN39" s="64"/>
      <c r="FO39" s="64"/>
      <c r="FP39" s="64"/>
      <c r="FQ39" s="64"/>
      <c r="FR39" s="64"/>
      <c r="FS39" s="64"/>
      <c r="FT39" s="64"/>
      <c r="FU39" s="64"/>
      <c r="FV39" s="64"/>
      <c r="FW39" s="64"/>
      <c r="FX39" s="64"/>
      <c r="FY39" s="64"/>
      <c r="FZ39" s="64"/>
      <c r="GA39" s="64"/>
      <c r="GB39" s="64"/>
      <c r="GC39" s="64"/>
      <c r="GD39" s="64"/>
      <c r="GE39" s="64"/>
      <c r="GF39" s="64"/>
      <c r="GG39" s="64"/>
      <c r="GH39" s="64"/>
      <c r="GI39" s="64"/>
      <c r="GJ39" s="64"/>
      <c r="GK39" s="64"/>
      <c r="GL39" s="64"/>
      <c r="GM39" s="64"/>
      <c r="GN39" s="64"/>
      <c r="GO39" s="64"/>
      <c r="GP39" s="64"/>
      <c r="GQ39" s="64"/>
      <c r="GR39" s="64"/>
      <c r="GS39" s="64"/>
      <c r="GT39" s="64"/>
      <c r="GU39" s="64"/>
      <c r="GV39" s="64"/>
      <c r="GW39" s="64"/>
      <c r="GX39" s="64"/>
      <c r="GY39" s="64"/>
      <c r="GZ39" s="64"/>
      <c r="HA39" s="64"/>
      <c r="HB39" s="64"/>
      <c r="HC39" s="64"/>
      <c r="HD39" s="64"/>
      <c r="HE39" s="64"/>
      <c r="HF39" s="64"/>
      <c r="HG39" s="64"/>
      <c r="HH39" s="64"/>
      <c r="HI39" s="64"/>
      <c r="HJ39" s="64"/>
      <c r="HK39" s="64"/>
      <c r="HL39" s="64"/>
      <c r="HM39" s="64"/>
      <c r="HN39" s="64"/>
      <c r="HO39" s="64"/>
      <c r="HP39" s="64"/>
      <c r="HQ39" s="64"/>
      <c r="HR39" s="64"/>
      <c r="HS39" s="64"/>
      <c r="HT39" s="64"/>
      <c r="HU39" s="64"/>
      <c r="HV39" s="64"/>
      <c r="HW39" s="64"/>
      <c r="HX39" s="64"/>
      <c r="HY39" s="64"/>
      <c r="HZ39" s="64"/>
      <c r="IA39" s="64"/>
      <c r="IB39" s="64"/>
      <c r="IC39" s="64"/>
      <c r="ID39" s="64"/>
      <c r="IE39" s="64"/>
      <c r="IF39" s="64"/>
      <c r="IG39" s="64"/>
      <c r="IH39" s="64"/>
      <c r="II39" s="64"/>
      <c r="IJ39" s="64"/>
      <c r="IK39" s="64"/>
      <c r="IL39" s="64"/>
      <c r="IM39" s="64"/>
      <c r="IN39" s="64"/>
    </row>
    <row r="40" spans="5:248" s="67" customFormat="1" ht="20.25" customHeight="1">
      <c r="E40" s="94" t="s">
        <v>46</v>
      </c>
      <c r="F40" s="68">
        <f>F10+F11+F17+F20+F23+F34+F37+F39</f>
        <v>4930948</v>
      </c>
      <c r="G40" s="68">
        <f>G10+G17+G23</f>
        <v>557000</v>
      </c>
      <c r="H40" s="68">
        <f>H39</f>
        <v>225000</v>
      </c>
      <c r="I40" s="68">
        <f>I10+I11+I17+I20+I23+I34+I37+I39</f>
        <v>5262948</v>
      </c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69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69"/>
      <c r="CA40" s="69"/>
      <c r="CB40" s="69"/>
      <c r="CC40" s="69"/>
      <c r="CD40" s="69"/>
      <c r="CE40" s="69"/>
      <c r="CF40" s="69"/>
      <c r="CG40" s="69"/>
      <c r="CH40" s="69"/>
      <c r="CI40" s="69"/>
      <c r="CJ40" s="69"/>
      <c r="CK40" s="69"/>
      <c r="CL40" s="69"/>
      <c r="CM40" s="69"/>
      <c r="CN40" s="69"/>
      <c r="CO40" s="69"/>
      <c r="CP40" s="69"/>
      <c r="CQ40" s="69"/>
      <c r="CR40" s="69"/>
      <c r="CS40" s="69"/>
      <c r="CT40" s="69"/>
      <c r="CU40" s="69"/>
      <c r="CV40" s="69"/>
      <c r="CW40" s="69"/>
      <c r="CX40" s="69"/>
      <c r="CY40" s="69"/>
      <c r="CZ40" s="69"/>
      <c r="DA40" s="69"/>
      <c r="DB40" s="69"/>
      <c r="DC40" s="69"/>
      <c r="DD40" s="69"/>
      <c r="DE40" s="69"/>
      <c r="DF40" s="69"/>
      <c r="DG40" s="69"/>
      <c r="DH40" s="69"/>
      <c r="DI40" s="69"/>
      <c r="DJ40" s="69"/>
      <c r="DK40" s="69"/>
      <c r="DL40" s="69"/>
      <c r="DM40" s="69"/>
      <c r="DN40" s="69"/>
      <c r="DO40" s="69"/>
      <c r="DP40" s="69"/>
      <c r="DQ40" s="69"/>
      <c r="DR40" s="69"/>
      <c r="DS40" s="69"/>
      <c r="DT40" s="69"/>
      <c r="DU40" s="69"/>
      <c r="DV40" s="69"/>
      <c r="DW40" s="69"/>
      <c r="DX40" s="69"/>
      <c r="DY40" s="69"/>
      <c r="DZ40" s="69"/>
      <c r="EA40" s="69"/>
      <c r="EB40" s="69"/>
      <c r="EC40" s="69"/>
      <c r="ED40" s="69"/>
      <c r="EE40" s="69"/>
      <c r="EF40" s="69"/>
      <c r="EG40" s="69"/>
      <c r="EH40" s="69"/>
      <c r="EI40" s="69"/>
      <c r="EJ40" s="69"/>
      <c r="EK40" s="69"/>
      <c r="EL40" s="69"/>
      <c r="EM40" s="69"/>
      <c r="EN40" s="69"/>
      <c r="EO40" s="69"/>
      <c r="EP40" s="69"/>
      <c r="EQ40" s="69"/>
      <c r="ER40" s="69"/>
      <c r="ES40" s="69"/>
      <c r="ET40" s="69"/>
      <c r="EU40" s="69"/>
      <c r="EV40" s="69"/>
      <c r="EW40" s="69"/>
      <c r="EX40" s="69"/>
      <c r="EY40" s="69"/>
      <c r="EZ40" s="69"/>
      <c r="FA40" s="69"/>
      <c r="FB40" s="69"/>
      <c r="FC40" s="69"/>
      <c r="FD40" s="69"/>
      <c r="FE40" s="69"/>
      <c r="FF40" s="69"/>
      <c r="FG40" s="69"/>
      <c r="FH40" s="69"/>
      <c r="FI40" s="69"/>
      <c r="FJ40" s="69"/>
      <c r="FK40" s="69"/>
      <c r="FL40" s="69"/>
      <c r="FM40" s="69"/>
      <c r="FN40" s="69"/>
      <c r="FO40" s="69"/>
      <c r="FP40" s="69"/>
      <c r="FQ40" s="69"/>
      <c r="FR40" s="69"/>
      <c r="FS40" s="69"/>
      <c r="FT40" s="69"/>
      <c r="FU40" s="69"/>
      <c r="FV40" s="69"/>
      <c r="FW40" s="69"/>
      <c r="FX40" s="69"/>
      <c r="FY40" s="69"/>
      <c r="FZ40" s="69"/>
      <c r="GA40" s="69"/>
      <c r="GB40" s="69"/>
      <c r="GC40" s="69"/>
      <c r="GD40" s="69"/>
      <c r="GE40" s="69"/>
      <c r="GF40" s="69"/>
      <c r="GG40" s="69"/>
      <c r="GH40" s="69"/>
      <c r="GI40" s="69"/>
      <c r="GJ40" s="69"/>
      <c r="GK40" s="69"/>
      <c r="GL40" s="69"/>
      <c r="GM40" s="69"/>
      <c r="GN40" s="69"/>
      <c r="GO40" s="69"/>
      <c r="GP40" s="69"/>
      <c r="GQ40" s="69"/>
      <c r="GR40" s="69"/>
      <c r="GS40" s="69"/>
      <c r="GT40" s="69"/>
      <c r="GU40" s="69"/>
      <c r="GV40" s="69"/>
      <c r="GW40" s="69"/>
      <c r="GX40" s="69"/>
      <c r="GY40" s="69"/>
      <c r="GZ40" s="69"/>
      <c r="HA40" s="69"/>
      <c r="HB40" s="69"/>
      <c r="HC40" s="69"/>
      <c r="HD40" s="69"/>
      <c r="HE40" s="69"/>
      <c r="HF40" s="69"/>
      <c r="HG40" s="69"/>
      <c r="HH40" s="69"/>
      <c r="HI40" s="69"/>
      <c r="HJ40" s="69"/>
      <c r="HK40" s="69"/>
      <c r="HL40" s="69"/>
      <c r="HM40" s="69"/>
      <c r="HN40" s="69"/>
      <c r="HO40" s="69"/>
      <c r="HP40" s="69"/>
      <c r="HQ40" s="69"/>
      <c r="HR40" s="69"/>
      <c r="HS40" s="69"/>
      <c r="HT40" s="69"/>
      <c r="HU40" s="69"/>
      <c r="HV40" s="69"/>
      <c r="HW40" s="69"/>
      <c r="HX40" s="69"/>
      <c r="HY40" s="69"/>
      <c r="HZ40" s="69"/>
      <c r="IA40" s="69"/>
      <c r="IB40" s="69"/>
      <c r="IC40" s="69"/>
      <c r="ID40" s="69"/>
      <c r="IE40" s="69"/>
      <c r="IF40" s="69"/>
      <c r="IG40" s="69"/>
      <c r="IH40" s="69"/>
      <c r="II40" s="69"/>
      <c r="IJ40" s="69"/>
      <c r="IK40" s="69"/>
      <c r="IL40" s="69"/>
      <c r="IM40" s="69"/>
      <c r="IN40" s="69"/>
    </row>
    <row r="41" spans="6:9" s="69" customFormat="1" ht="20.25" customHeight="1">
      <c r="F41" s="70"/>
      <c r="G41" s="70"/>
      <c r="H41" s="70"/>
      <c r="I41" s="70"/>
    </row>
    <row r="42" spans="7:9" ht="12.75">
      <c r="G42" s="112" t="s">
        <v>30</v>
      </c>
      <c r="H42" s="112"/>
      <c r="I42" s="112"/>
    </row>
    <row r="44" spans="7:9" ht="12.75">
      <c r="G44" s="112" t="s">
        <v>31</v>
      </c>
      <c r="H44" s="112"/>
      <c r="I44" s="112"/>
    </row>
  </sheetData>
  <mergeCells count="5">
    <mergeCell ref="C4:H4"/>
    <mergeCell ref="G42:I42"/>
    <mergeCell ref="G44:I44"/>
    <mergeCell ref="F1:I1"/>
    <mergeCell ref="F2:I2"/>
  </mergeCells>
  <printOptions/>
  <pageMargins left="0.45" right="0.45" top="0.71" bottom="0.68" header="0.5" footer="0.5"/>
  <pageSetup orientation="landscape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Jaktorów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Jadwiga</dc:creator>
  <cp:keywords/>
  <dc:description/>
  <cp:lastModifiedBy>Jadwiga</cp:lastModifiedBy>
  <cp:lastPrinted>2005-04-19T11:20:35Z</cp:lastPrinted>
  <dcterms:created xsi:type="dcterms:W3CDTF">2005-03-16T09:46:38Z</dcterms:created>
  <dcterms:modified xsi:type="dcterms:W3CDTF">2005-04-19T11:21:52Z</dcterms:modified>
  <cp:category/>
  <cp:version/>
  <cp:contentType/>
  <cp:contentStatus/>
</cp:coreProperties>
</file>