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zał nr 1 do 242" sheetId="1" r:id="rId1"/>
    <sheet name=" zał nr 2 do 242" sheetId="2" r:id="rId2"/>
    <sheet name="zał nr 3 do 242" sheetId="3" r:id="rId3"/>
    <sheet name="zał nr4 do 242" sheetId="4" r:id="rId4"/>
    <sheet name="zał nr 5 do 242" sheetId="5" r:id="rId5"/>
    <sheet name="zał nr 6 do 242" sheetId="6" r:id="rId6"/>
  </sheets>
  <definedNames>
    <definedName name="_xlnm.Print_Area" localSheetId="2">'zał nr 3 do 242'!$A$1:$F$17</definedName>
    <definedName name="_xlnm.Print_Area" localSheetId="4">'zał nr 5 do 242'!$A$1:$L$39</definedName>
    <definedName name="_xlnm.Print_Area" localSheetId="5">'zał nr 6 do 242'!$A$1:$D$39</definedName>
  </definedNames>
  <calcPr fullCalcOnLoad="1"/>
</workbook>
</file>

<file path=xl/sharedStrings.xml><?xml version="1.0" encoding="utf-8"?>
<sst xmlns="http://schemas.openxmlformats.org/spreadsheetml/2006/main" count="374" uniqueCount="233">
  <si>
    <t>Zmniejsza się plan wydatków w budżecie Gminy Jaktorów na rok 2009  o kwotę 100.000 zł na zadanie pod nazwą "Zakup  ciężkiego samochodu ratowniczo-gaśniczego dla Ochotniczej Straży Pożarnej w Międzyborowie"   w związku  ze zmniejszeniem  kwoty   pożyczki   z  Wojewódzkiego Funduszu Ochrony Środowiska i Gospodarki Wodnej w Warszawie - zgodnie z umową Nr 0049/09/NZ/P (plan pożyczki po zmianie wyniesie 150.000 zł).</t>
  </si>
  <si>
    <t xml:space="preserve">Przedszkola </t>
  </si>
  <si>
    <t xml:space="preserve">Razem </t>
  </si>
  <si>
    <t xml:space="preserve">                                                  Przewodniczący Rady Gminy</t>
  </si>
  <si>
    <t xml:space="preserve">                                                Mirosław Byczak</t>
  </si>
  <si>
    <t>Limity wydatków na wieloletnie programy inwestycyjne w latach 2009 - 2012</t>
  </si>
  <si>
    <t>Lp</t>
  </si>
  <si>
    <t>Rozdz</t>
  </si>
  <si>
    <t>Nazwa zadania inwestycyjnego
i okres realizacji
(w latach)</t>
  </si>
  <si>
    <t>rok budżetowy 
2009 (8+9+10+11)</t>
  </si>
  <si>
    <t>2010 r.</t>
  </si>
  <si>
    <t>2011 r.</t>
  </si>
  <si>
    <t>2012r</t>
  </si>
  <si>
    <t>środki pochodzące
 z innych  źródeł*</t>
  </si>
  <si>
    <t>środki wymienione
w art. 5 ust. 1 pkt 2 i 3 u.f.p
(do pozyskania)</t>
  </si>
  <si>
    <t>Wykonanie odwiertu dla Stacji Uzdatniania Wody w Grądach oraz budowa sieci wodociągowej  w Budach Zosinych, Starych Budach, Grądach i Henryszewie  (2009-2012)</t>
  </si>
  <si>
    <t xml:space="preserve">     425 000
       75 000</t>
  </si>
  <si>
    <t xml:space="preserve">   340 000
     60 000</t>
  </si>
  <si>
    <t xml:space="preserve">   850 000
   150 000</t>
  </si>
  <si>
    <t>Urząd
 Gminy</t>
  </si>
  <si>
    <t>Budowa sieci kanalizacyjnej w gminie (2007-2010)</t>
  </si>
  <si>
    <t>jw.</t>
  </si>
  <si>
    <t>Razem dział 010 - Rolnictwo i łowiectwo</t>
  </si>
  <si>
    <t>Aktywizacja gospodarcza Gminy Jaktorów poprzez przebudowę 1,76 km ulicy Parkowej w Jaktorowie</t>
  </si>
  <si>
    <t>środki unijne 
1 974 970
środki własne   348 524</t>
  </si>
  <si>
    <t>Przebudowa  układu komunikacyjnego w Gminie Jaktorów  dla zwiększenia dostępności terenów przeznaczonych na cele inwestycyjne, edukacyjne i społeczne, kluczowych dla rozwoju społeczno-gospodarczego gminy, etap I (Przebudowa drogi gminnej Międzyborów - Bieganów na długości 2,46 km)</t>
  </si>
  <si>
    <t>środki unijne  
  2 696 237
środki własne   475 807</t>
  </si>
  <si>
    <t>Razem dział 600 - Transport i łączność</t>
  </si>
  <si>
    <t>R</t>
  </si>
  <si>
    <t>Budowa oświetlenia ulicznego: 
a/ w ul. Chełmońskiego  w m. Chylice, Budy-Grzybek (2009r)  
b/ w ul. Żyrardowskiej w Starych Budach (od ul. Chopina do  wiaduktu CMK),- 2010
c/ w ul. Traugutta w Jaktorowie - 2011r, 
d) ul. Kleeberga w Kolonii Jaktorów - 2010r
e) ul.Jagiełły, Puławskiego, Kolejowa w Sadych Budach - 2012r</t>
  </si>
  <si>
    <r>
      <t xml:space="preserve">      </t>
    </r>
    <r>
      <rPr>
        <b/>
        <sz val="11"/>
        <rFont val="Arial CE"/>
        <family val="0"/>
      </rPr>
      <t>Nadwyżkę dochodów w kwocie 12.000</t>
    </r>
    <r>
      <rPr>
        <sz val="11"/>
        <rFont val="Arial CE"/>
        <family val="0"/>
      </rPr>
      <t xml:space="preserve"> zł przeznacza się na zwiększenie planu rozchodów budżetu Gminy, w tym na  zwiększenie planu spłat kredytów w związku ze zmianą kursu EURO.</t>
    </r>
  </si>
  <si>
    <r>
      <t xml:space="preserve">   7)  </t>
    </r>
    <r>
      <rPr>
        <b/>
        <sz val="11"/>
        <rFont val="Arial CE"/>
        <family val="0"/>
      </rPr>
      <t xml:space="preserve">dział  852 - Pomoc społeczna </t>
    </r>
    <r>
      <rPr>
        <sz val="11"/>
        <rFont val="Arial CE"/>
        <family val="2"/>
      </rPr>
      <t xml:space="preserve"> - zwiększa się plan wydatków o kwotę 78 205 zł, z tego na dofinansowanie kosztów pobytu podopiecznych w domach pomocy społecznej 35 000 zł, dofinansowanie  z własnych dochodów braków w zakresie   obsługi wypłat świadczeń rodzinnych 8.000 zł, pokrycie wydatków związanych z zatrudnieniem  w Gminnym Ośrodku Pomocy S[połecznej w Jaktorowie  pracownika socjalnego 21.013 zł oraz dofinansowanie w kwocie 14.192 zł wydatków  osobowych i pochodnych, dot. usług opiekuńczych i specjalistycznych usług opiekuńczych, 
   8) </t>
    </r>
    <r>
      <rPr>
        <b/>
        <u val="single"/>
        <sz val="11"/>
        <rFont val="Arial CE"/>
        <family val="0"/>
      </rPr>
      <t>dział 900 - Gospodarka komunalna i ochrona środowiska</t>
    </r>
    <r>
      <rPr>
        <sz val="11"/>
        <rFont val="Arial CE"/>
        <family val="2"/>
      </rPr>
      <t xml:space="preserve"> </t>
    </r>
    <r>
      <rPr>
        <u val="single"/>
        <sz val="11"/>
        <rFont val="Arial CE"/>
        <family val="0"/>
      </rPr>
      <t>zwiększa</t>
    </r>
    <r>
      <rPr>
        <sz val="11"/>
        <rFont val="Arial CE"/>
        <family val="2"/>
      </rPr>
      <t xml:space="preserve"> się plan wydatków o kwotę 47.000 zł na dofinansowanie utrzymania czystości na  terenie gminy oraz oświetlenia ulic i dróg. </t>
    </r>
  </si>
  <si>
    <t xml:space="preserve">                                                                                     Rady Gminy Jaktorów </t>
  </si>
  <si>
    <t>Przychody i rozchody budżetu w 2009 r.</t>
  </si>
  <si>
    <t>Przychody i rozchody budżetu w 2007 r.</t>
  </si>
  <si>
    <t>Treść</t>
  </si>
  <si>
    <t>Klasyfikacja
§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</si>
  <si>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</si>
  <si>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</si>
  <si>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</si>
  <si>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</si>
  <si>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</si>
  <si>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</si>
  <si>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</si>
  <si>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</si>
  <si>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</si>
  <si>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</si>
  <si>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</si>
  <si>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</si>
  <si>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</si>
  <si>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</si>
  <si>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</si>
  <si>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</si>
  <si>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</si>
  <si>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</si>
  <si>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</si>
  <si>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</si>
  <si>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</si>
  <si>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</si>
  <si>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</si>
  <si>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</si>
  <si>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</si>
  <si>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</si>
  <si>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</si>
  <si>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</si>
  <si>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</si>
  <si>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</si>
  <si>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</si>
  <si>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</si>
  <si>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</si>
  <si>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</si>
  <si>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</si>
  <si>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</si>
  <si>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</si>
  <si>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</si>
  <si>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Informacje uzupełniające:</t>
  </si>
  <si>
    <t>Planowane dochody</t>
  </si>
  <si>
    <t>Wynik</t>
  </si>
  <si>
    <t>- różnica między 1 i 2 (+)</t>
  </si>
  <si>
    <t>- różnica między 2 i 1 (-)</t>
  </si>
  <si>
    <t xml:space="preserve">Opracowanie dokumentacji technicznej  na budowę sieci wodociagowej wraz z przyłączami w m. Budy Zosine, Budy Stare, Grądy, Henryszew -   etap II </t>
  </si>
  <si>
    <t>Razem dział 400 - Wytwarzanie i zaopatrywanie w energię elektryczną, gaz i wodę</t>
  </si>
  <si>
    <t>Wykonanie dokumentacji  budowy oświetlenia ulic:  1)ul. Żyrardowskiej w Budach Starych - od ul. Chopina do wiaduktu CMK, 2) ul. Traugutta w Jaktorowie,  3) ul.Kleeberga w Kolonii Jaktorów, 4) ul. Wyspiańskiego w Chylicach , 5)  w Sadych Budach: ul.Kolejowej, Jagiełły, Racławickiej, Łąkowej  Pułaskiego i Rycerskiej</t>
  </si>
  <si>
    <t>Razem dział 750 - Administracja publiczna</t>
  </si>
  <si>
    <t>w złotych</t>
  </si>
  <si>
    <t>Lp.</t>
  </si>
  <si>
    <t>Nazwa zadania inwestycyjnego</t>
  </si>
  <si>
    <t>Łączne koszty finansowe</t>
  </si>
  <si>
    <t>z tego źródła finansowania</t>
  </si>
  <si>
    <t>dochody własne jst</t>
  </si>
  <si>
    <t>kredyty
i pożyczki</t>
  </si>
  <si>
    <t>x</t>
  </si>
  <si>
    <t>Planowane wydatki</t>
  </si>
  <si>
    <t>Przewodniczący Rady Gminy</t>
  </si>
  <si>
    <t>Wydatki</t>
  </si>
  <si>
    <t>Dział</t>
  </si>
  <si>
    <t>Rozdział</t>
  </si>
  <si>
    <t>§</t>
  </si>
  <si>
    <t>Nazwa</t>
  </si>
  <si>
    <t>Zakup usług pozostałych</t>
  </si>
  <si>
    <t>Uzasadnienie:</t>
  </si>
  <si>
    <t>Mirosław Byczak</t>
  </si>
  <si>
    <t>010</t>
  </si>
  <si>
    <t>01010</t>
  </si>
  <si>
    <t>Ogółem</t>
  </si>
  <si>
    <t>Razem wydatki</t>
  </si>
  <si>
    <t>Jednostka organizacyjna realizująca program lub koordynująca wykonanie programu</t>
  </si>
  <si>
    <t>środki wymienione
w art. 5 ust. 1 pkt 2 i 3 u.f.p.</t>
  </si>
  <si>
    <t>razem dział 600 - Transport i łączność</t>
  </si>
  <si>
    <t>razem dział 900 - Gospodarka komunalna i ochrona środowiska</t>
  </si>
  <si>
    <t>Dochody</t>
  </si>
  <si>
    <t>N a z w a</t>
  </si>
  <si>
    <t>Dochody od osób prawnych, od osób fizycznych i od innych jednostek nie posiadających osobowości prawnej oraz wydatki związane z ich poborem</t>
  </si>
  <si>
    <t>na rok 2009</t>
  </si>
  <si>
    <t>Zmniejszenie</t>
  </si>
  <si>
    <t>Zwiększenie</t>
  </si>
  <si>
    <t>Ogółem  dochody</t>
  </si>
  <si>
    <t>0490</t>
  </si>
  <si>
    <t>Wpływy z innych opłat stanowiących dochody jst na podstawie ustaw</t>
  </si>
  <si>
    <t>Wpływy z innych lokalnych opłat pobieranych przez jst na podstawie odrębnych ustaw</t>
  </si>
  <si>
    <t xml:space="preserve">                              Rady Gminy Jaktorów</t>
  </si>
  <si>
    <t>Zadania inwestycyjne w 2009 r.</t>
  </si>
  <si>
    <t>Rozdz.</t>
  </si>
  <si>
    <t>rok budżetowy 2009 (8+9+10+11)</t>
  </si>
  <si>
    <t>środki pochodzące
z innych  źródeł*</t>
  </si>
  <si>
    <t xml:space="preserve">Opracowanie dokumentacji projektowo kosztorysowej  przebudowy mostu na rzece Tucznej w Jaktorowie  - zgodnie z umową zawartą z Województwem Mazowieckim </t>
  </si>
  <si>
    <t>Urząd Gminy</t>
  </si>
  <si>
    <t>Zakup serwera dla Urzędu Gminy Jaktorów</t>
  </si>
  <si>
    <t>razem dział 010 - Rolnictwo i łowiectwo</t>
  </si>
  <si>
    <t>Sporządzenie map do budowy ulic: Ks. Baranowskiego w Budach Grzybek do drogi Nr 150305 w B.Michałowskich, Armii Ludowej w Międzyborowie,  Jaworowej w Henryszewie,  3 Maja i Walecznych w Grądach</t>
  </si>
  <si>
    <t>Razem dział 754 - Bezpieczeństwo publiczne i ochrona przeciwpożarowa</t>
  </si>
  <si>
    <t>Wykonanie monitoringu budynku Zespołu Szkół Publicznych w Międzyborowie</t>
  </si>
  <si>
    <t>Razem dział 801 - Oświata i wychowanie</t>
  </si>
  <si>
    <t>Opracowanie map i projektu ciągu pieszo-rowerowego w Jaktorowie:  na odcinku od ul. Ogrodowej do ul. Alpejskiej (wzdłuż drogi nr 719)</t>
  </si>
  <si>
    <t>2</t>
  </si>
  <si>
    <t>400</t>
  </si>
  <si>
    <t>40002</t>
  </si>
  <si>
    <t>6060</t>
  </si>
  <si>
    <t>Zakup  zestawu komputerowego " PSION" (z drukarką)</t>
  </si>
  <si>
    <t>Wykonanie  systemu monitoringu wizyjnego w  Gminie</t>
  </si>
  <si>
    <t>Pomoc społeczna</t>
  </si>
  <si>
    <t>Ośrodki pomocy społecznej</t>
  </si>
  <si>
    <t>Opracowanie dokumentacji technicznej  budowy drogi gminnej ul. Alpejska w Chylicach (nr 150307W) na odcinku od ul. Warszawskiej do ul. Cichej</t>
  </si>
  <si>
    <t>6068, 6069</t>
  </si>
  <si>
    <t>Zakupy inwestycyjne: zakup komputera i laptopa z oprogramowaniem, drukarki, aparatu fotograficznego</t>
  </si>
  <si>
    <t>Razem dział 852 -Pomoc społeczna</t>
  </si>
  <si>
    <t>GOPS w Jaktorowie</t>
  </si>
  <si>
    <t>Zakup usług remontowych</t>
  </si>
  <si>
    <t>Wpływy z podatku rolnego, podatku leśnego, podatku od spadków i darowizn,  podatku od czynności cywilnoprawnych  oraz   podatków i opłat lokalnych od osób  fizycznych</t>
  </si>
  <si>
    <t>0360</t>
  </si>
  <si>
    <t>Podatek od spadków i darowizn</t>
  </si>
  <si>
    <t>0480</t>
  </si>
  <si>
    <t>Wpływy z opłat za zezwolenia na sprzedaż alkoholu</t>
  </si>
  <si>
    <t>0920</t>
  </si>
  <si>
    <t>Różne rozliczenia</t>
  </si>
  <si>
    <t>Różne rozliczenia finansowe</t>
  </si>
  <si>
    <t>Pozostałe odsetki</t>
  </si>
  <si>
    <t>Ochrona zdrowia</t>
  </si>
  <si>
    <t>Przeciwdziałanie alkoholizmowi</t>
  </si>
  <si>
    <t>Wydatki na zakupy inwestycyjne jednostek budżetowych</t>
  </si>
  <si>
    <t>Bezpieczeństwo publiczne i ochrona przeciwpożarowa</t>
  </si>
  <si>
    <t>Ochotnicze straże pożarne</t>
  </si>
  <si>
    <t>6260</t>
  </si>
  <si>
    <t>Zmniejszenia</t>
  </si>
  <si>
    <t>Zestawienie zmian w planie dochodów  budżetu Gminy Jaktorów</t>
  </si>
  <si>
    <t>Zestawienie zmian w planie   wydatków  budżetowych  na rok 2009</t>
  </si>
  <si>
    <t xml:space="preserve">                                                   Przewodniczący Rady Gminy</t>
  </si>
  <si>
    <t xml:space="preserve">                                                   Mirosław Byczak</t>
  </si>
  <si>
    <t xml:space="preserve">Kwota
</t>
  </si>
  <si>
    <t>Zakup  ciężkiego samochodu  ratowniczo-gaśniczego  dla OSP w Międzyborowie</t>
  </si>
  <si>
    <t>Dotacje z funduszy celowych na finansowanie lub dofinansowanie kosztów realizacji inwestycji i zakupów inwestycyjnych jednostek sektora finansów publicznych</t>
  </si>
  <si>
    <t>01095</t>
  </si>
  <si>
    <t>Rolnictwo i łowiectwo</t>
  </si>
  <si>
    <t>Pozostała działalność</t>
  </si>
  <si>
    <t>Gospodarka mieszkaniowa</t>
  </si>
  <si>
    <t>Gospodarka gruntami i nieruchomościami</t>
  </si>
  <si>
    <t>0460</t>
  </si>
  <si>
    <t>Wpływy z opłaty  eksploatacyjnej</t>
  </si>
  <si>
    <t>Oświata i wychowanie</t>
  </si>
  <si>
    <t>0970</t>
  </si>
  <si>
    <t>Wpływy z różnych dochodów</t>
  </si>
  <si>
    <t>Gospodarka komunalna i ochrona środowiska</t>
  </si>
  <si>
    <t>Oczyszczanie miast i wsi</t>
  </si>
  <si>
    <t>Oświetlenie ulic, placów i dróg</t>
  </si>
  <si>
    <t>Zakup energii</t>
  </si>
  <si>
    <t>Dochody jednostek sam.terytorialnego związane z realizacją zadań z zakresu administracji rządowej oraz innych zadań zleconych ustawami</t>
  </si>
  <si>
    <t>Świadczenia rodzinne, zaliczka alimentacyjna oraz składki na ubezpieczenia emerytalne i rentowe z ubezpieczenia społecznego</t>
  </si>
  <si>
    <t>Domy pomocy społecznej</t>
  </si>
  <si>
    <t>Zakup usług przez jednostki samorządu terytorialnego od innych jednostek samorządu terytorialnego</t>
  </si>
  <si>
    <t>Wpływy z podatku rolnego, podatku leśnego, podatku od czynności cywilnoprawnych ,  podatków i opłat lokalnych od osób prawnych i innych jednostek organizacyjnych</t>
  </si>
  <si>
    <t>0910</t>
  </si>
  <si>
    <t>Odsetki od nieterminowych wpłat z tytułu  podatków i opłat</t>
  </si>
  <si>
    <t>Wynagrodzenia bezosobowe</t>
  </si>
  <si>
    <t>Zakup materiałów i wyposażenia</t>
  </si>
  <si>
    <t>0500</t>
  </si>
  <si>
    <t>Podatek od czynności cywilnoprawnych</t>
  </si>
  <si>
    <t>Wynagrodzenia osobowe</t>
  </si>
  <si>
    <t>Składki na ubezpieczenia społeczne</t>
  </si>
  <si>
    <t>Składki na Fundusz Pracy</t>
  </si>
  <si>
    <t>Dowożenie uczniów do szkół</t>
  </si>
  <si>
    <t>Budowa jednostronnego chodnika w ciagu drogi nr 719 (ul. Kościuszki) w m. Sade Budy  na odcinku od ul. Długiej do drogi w kier. Baranowa oraz budowa ciągu pieszo-rowerowego wzdłuż drogi wojewódzkiej nr 719 (ul. Warszawska) w m. Chylice Kolonia i Chylice od ul. Ogrodowej do wejścia do szkoły (zgodnie z porozumieniem)</t>
  </si>
  <si>
    <t>Zespół Szkół Publicznych w Międzyborowie</t>
  </si>
  <si>
    <t>A   8 000</t>
  </si>
  <si>
    <t>Zakup odśnieżarki spalinowej</t>
  </si>
  <si>
    <t>A. Dotacje i środki z budżetu państwa (np.od wojewody)</t>
  </si>
  <si>
    <t>C - inne  źródła</t>
  </si>
  <si>
    <t xml:space="preserve">A 349 000
C 250 000 
C 150 000 </t>
  </si>
  <si>
    <t>Gimnazja</t>
  </si>
  <si>
    <t>Usługi opiekuńcze i specjalistyczne usługi opiekuńcze</t>
  </si>
  <si>
    <t>Infrastruktura wodociągowa i sanitacyjna wsi</t>
  </si>
  <si>
    <t>Wydatki inwestycyjne jednostek budżetowych</t>
  </si>
  <si>
    <t>Wytwarzanie i zaopatrywanie w energię elektryczną, gaz i wodę</t>
  </si>
  <si>
    <t>Dostarczanie wody</t>
  </si>
  <si>
    <t>Szkoły podstawowe</t>
  </si>
  <si>
    <t>0830</t>
  </si>
  <si>
    <t>Wpływy z usług</t>
  </si>
  <si>
    <r>
      <t xml:space="preserve">    4)</t>
    </r>
    <r>
      <rPr>
        <b/>
        <sz val="11"/>
        <rFont val="Arial CE"/>
        <family val="0"/>
      </rPr>
      <t xml:space="preserve"> dział 754 - Bezpieczeństwo publiczne i ochrona przeciwpożarowa </t>
    </r>
    <r>
      <rPr>
        <sz val="11"/>
        <rFont val="Arial CE"/>
        <family val="0"/>
      </rPr>
      <t xml:space="preserve">-  </t>
    </r>
    <r>
      <rPr>
        <u val="single"/>
        <sz val="11"/>
        <rFont val="Arial CE"/>
        <family val="0"/>
      </rPr>
      <t>zwiększa</t>
    </r>
    <r>
      <rPr>
        <sz val="11"/>
        <rFont val="Arial CE"/>
        <family val="0"/>
      </rPr>
      <t xml:space="preserve"> się o kwotę 100 000 zł z uwagi na pozyskanie  na zakup  ciężkiego samochodu   ratowniczo-gaśniczego dla OSP w Międzyborowie dodatkowej dotacji   z Wojewódzkiego Funduszu Ochrony Środowiska i Gospodarki Wodnej w Warszawie .
    5) </t>
    </r>
    <r>
      <rPr>
        <b/>
        <sz val="11"/>
        <rFont val="Arial CE"/>
        <family val="0"/>
      </rPr>
      <t>dział  801 - Oświata i wychowanie</t>
    </r>
    <r>
      <rPr>
        <sz val="11"/>
        <rFont val="Arial CE"/>
        <family val="0"/>
      </rPr>
      <t xml:space="preserve"> -  razem zwiększenie  26.339 zł, z tego na wydatki rzeczowe Zespołu Szkolno-Przedszkolnego w Jaktorowie zabezpiecza się kwotę 9.239 zł (zgodnie z wnioskiem Dyrektora Zespołu) . Kwotę 17 100 zł przeznacza się na wypłatę odprawy emerytalnej  i ekwiwalentu za niewykorzystany urlop dla opiekunki  dzieci dowożonych  do szkoły,
    6) </t>
    </r>
    <r>
      <rPr>
        <b/>
        <sz val="11"/>
        <rFont val="Arial CE"/>
        <family val="0"/>
      </rPr>
      <t>dział 851 - Ochrona zdrowia</t>
    </r>
    <r>
      <rPr>
        <sz val="11"/>
        <rFont val="Arial CE"/>
        <family val="0"/>
      </rPr>
      <t xml:space="preserve">  kwotę 24 500 zł przeznacza się na dofinansowanie zadań ujętych w Gminnym Programie Przeciwdziałania Alkoholizmowi,</t>
    </r>
  </si>
  <si>
    <r>
      <t xml:space="preserve">Wprowadza się zmiany w planie  dochodów  Gminy: zwieksza się  o kwotę 433.044 zł  oraz zmniejsza się o kwotę 145.000 zł,  z tego  
   1) </t>
    </r>
    <r>
      <rPr>
        <b/>
        <sz val="11"/>
        <rFont val="Arial CE"/>
        <family val="0"/>
      </rPr>
      <t>dział 400 - Wytwarzanie i zaopatrywanie w energię elektryczną, gaz i wodę</t>
    </r>
    <r>
      <rPr>
        <sz val="11"/>
        <rFont val="Arial CE"/>
        <family val="0"/>
      </rPr>
      <t xml:space="preserve"> zwieksza się wpływy ze sprzedaży wody o 25.000 zł  w związku uzyskaniem ponadplanowych  dochodów,
   2) </t>
    </r>
    <r>
      <rPr>
        <b/>
        <sz val="11"/>
        <rFont val="Arial CE"/>
        <family val="0"/>
      </rPr>
      <t>dział 754 - Bezpieczeństwo publiczne i ochrona przeciwpożarowa</t>
    </r>
    <r>
      <rPr>
        <sz val="11"/>
        <rFont val="Arial CE"/>
        <family val="0"/>
      </rPr>
      <t xml:space="preserve"> zwiększa się dochody o kwotę 100.000 zł na zakup  ciężkiego samochodu ratowniczo-gaśniczego dla Ochotniczej Straży Pożarnej w Międzyborowie w związku ze zwiększeniem planu dotacji z Wojewódzkiego Funduszu Ochrony Środowiska i Gospodarki Wodnej w Warszawie zgodnie z  umową dotacji Nr 0127/09/NZ/D (plan dotacji po zmianie wyniesie 200.000 zł) .
</t>
    </r>
  </si>
  <si>
    <r>
      <t xml:space="preserve">   3) </t>
    </r>
    <r>
      <rPr>
        <b/>
        <sz val="11"/>
        <rFont val="Arial CE"/>
        <family val="0"/>
      </rPr>
      <t xml:space="preserve">dział 756 - Dochody od osób prawnych, od osób fizycznych i inn.jednostek nie posiadających osobowości prawnej  -  </t>
    </r>
    <r>
      <rPr>
        <u val="single"/>
        <sz val="11"/>
        <rFont val="Arial CE"/>
        <family val="0"/>
      </rPr>
      <t>zwiększa</t>
    </r>
    <r>
      <rPr>
        <b/>
        <u val="single"/>
        <sz val="11"/>
        <rFont val="Arial CE"/>
        <family val="0"/>
      </rPr>
      <t xml:space="preserve"> </t>
    </r>
    <r>
      <rPr>
        <u val="single"/>
        <sz val="11"/>
        <rFont val="Arial CE"/>
        <family val="0"/>
      </rPr>
      <t>się</t>
    </r>
    <r>
      <rPr>
        <b/>
        <sz val="11"/>
        <rFont val="Arial CE"/>
        <family val="0"/>
      </rPr>
      <t xml:space="preserve"> </t>
    </r>
    <r>
      <rPr>
        <sz val="11"/>
        <rFont val="Arial CE"/>
        <family val="0"/>
      </rPr>
      <t xml:space="preserve"> dochody o kwotę  218.805 zł, w tym   z tytułu odsetek za zwłokę 20.117 zł,  podatku od spadków i darowizn  127 672zł, opłat za zezwolenie na sprzedaż alkoholu  24 500 zł, opłaty eksploatacyjnej 1.484 zł, opłaty planistycznej i  zajęcia pasa drogowego 45 032 zł . </t>
    </r>
    <r>
      <rPr>
        <u val="single"/>
        <sz val="11"/>
        <rFont val="Arial CE"/>
        <family val="0"/>
      </rPr>
      <t>Zmniejsza  się</t>
    </r>
    <r>
      <rPr>
        <sz val="11"/>
        <rFont val="Arial CE"/>
        <family val="0"/>
      </rPr>
      <t xml:space="preserve">    o 145.000 zł  plan  z tytułu  podatku od czynności cywilnoprawnych z uwagi na słabą realizację tego podatku.
   4) </t>
    </r>
    <r>
      <rPr>
        <b/>
        <sz val="11"/>
        <rFont val="Arial CE"/>
        <family val="0"/>
      </rPr>
      <t>w dziale 758 - Różne rozliczenia</t>
    </r>
    <r>
      <rPr>
        <sz val="11"/>
        <rFont val="Arial CE"/>
        <family val="0"/>
      </rPr>
      <t xml:space="preserve">  - 20.000 zł z tytułu  odsetek od środków na rachunku bankowym.
  5) </t>
    </r>
    <r>
      <rPr>
        <b/>
        <sz val="11"/>
        <rFont val="Arial CE"/>
        <family val="0"/>
      </rPr>
      <t>W dziale 801 - Oświata i wychowanie</t>
    </r>
    <r>
      <rPr>
        <sz val="11"/>
        <rFont val="Arial CE"/>
        <family val="0"/>
      </rPr>
      <t xml:space="preserve"> zwiększa się plan dochodów o kwotę 52.000 zł z tytułu zwrotu kosztów pobytu dzieci z innych gmin w przedszkolu niepublicznym oraz o kwotę 9.239 zł z tytułu dochodów uzyskanych przez Zespół Szkolno-Przedszkolny w Jaktorowie z wynajmu pomieszczeń szkolnych  - razem zwiększenie 61.239 zł,.
   6) </t>
    </r>
    <r>
      <rPr>
        <b/>
        <sz val="11"/>
        <rFont val="Arial CE"/>
        <family val="0"/>
      </rPr>
      <t>w dziale 852 - Pomoc spoleczna</t>
    </r>
    <r>
      <rPr>
        <sz val="11"/>
        <rFont val="Arial CE"/>
        <family val="0"/>
      </rPr>
      <t xml:space="preserve"> wprowadza się kwotę 8.000 zł  z tytułu uzyskanych dochodów należnych jst za realizację zadań zleconych, tj. zaliczek alimentacyjnych i funduszu  alimentacyjnego 
oraz z tytułu zwrotu zaliczek.</t>
    </r>
  </si>
  <si>
    <r>
      <t xml:space="preserve">Wprowadza się  zmiany w planie wydatków , z tego:
    1) </t>
    </r>
    <r>
      <rPr>
        <b/>
        <sz val="11"/>
        <rFont val="Arial CE"/>
        <family val="0"/>
      </rPr>
      <t>dział 010  - Rolnictwo i łowiectwo</t>
    </r>
    <r>
      <rPr>
        <sz val="11"/>
        <rFont val="Arial CE"/>
        <family val="0"/>
      </rPr>
      <t xml:space="preserve"> -   </t>
    </r>
    <r>
      <rPr>
        <u val="single"/>
        <sz val="11"/>
        <rFont val="Arial CE"/>
        <family val="0"/>
      </rPr>
      <t>zmniejsza</t>
    </r>
    <r>
      <rPr>
        <b/>
        <sz val="11"/>
        <rFont val="Arial CE"/>
        <family val="0"/>
      </rPr>
      <t xml:space="preserve"> </t>
    </r>
    <r>
      <rPr>
        <sz val="11"/>
        <rFont val="Arial CE"/>
        <family val="0"/>
      </rPr>
      <t xml:space="preserve">się  o kwotę  45 000 zł środki na konserwację rowów odwadniających działki gminne z uwagi na zmianę klasyfikacji budżetowej  oraz </t>
    </r>
    <r>
      <rPr>
        <u val="single"/>
        <sz val="11"/>
        <rFont val="Arial CE"/>
        <family val="0"/>
      </rPr>
      <t>zwiększa</t>
    </r>
    <r>
      <rPr>
        <b/>
        <sz val="11"/>
        <rFont val="Arial CE"/>
        <family val="0"/>
      </rPr>
      <t xml:space="preserve">   </t>
    </r>
    <r>
      <rPr>
        <sz val="11"/>
        <rFont val="Arial CE"/>
        <family val="0"/>
      </rPr>
      <t>się</t>
    </r>
    <r>
      <rPr>
        <b/>
        <sz val="11"/>
        <rFont val="Arial CE"/>
        <family val="0"/>
      </rPr>
      <t xml:space="preserve">     </t>
    </r>
    <r>
      <rPr>
        <sz val="11"/>
        <rFont val="Arial CE"/>
        <family val="0"/>
      </rPr>
      <t xml:space="preserve"> o kwotę   56 000 zł środki na budowę  odcinka sieci wodociągowej w Budach Zosinych i  Budach Starych. 
    2)</t>
    </r>
    <r>
      <rPr>
        <b/>
        <sz val="11"/>
        <rFont val="Arial CE"/>
        <family val="0"/>
      </rPr>
      <t xml:space="preserve"> dział 400 - Wytwarzanie i zaopatrywanie w energię elektryczną, gaz i wodę  </t>
    </r>
    <r>
      <rPr>
        <sz val="11"/>
        <rFont val="Arial CE"/>
        <family val="0"/>
      </rPr>
      <t xml:space="preserve"> -  </t>
    </r>
    <r>
      <rPr>
        <u val="single"/>
        <sz val="11"/>
        <rFont val="Arial CE"/>
        <family val="0"/>
      </rPr>
      <t>zmniejsza</t>
    </r>
    <r>
      <rPr>
        <sz val="11"/>
        <rFont val="Arial CE"/>
        <family val="0"/>
      </rPr>
      <t xml:space="preserve"> się  o kwotę   56.000 zł  środki na zakup  usług remontowych  w związku z nadyżką środków, z przeznaczeniem na dofinansowanie budowy sieci wodociągowej, 
    3) </t>
    </r>
    <r>
      <rPr>
        <b/>
        <sz val="11"/>
        <rFont val="Arial CE"/>
        <family val="0"/>
      </rPr>
      <t>dział 700 - Gospodarka mieszkaniowa</t>
    </r>
    <r>
      <rPr>
        <sz val="11"/>
        <rFont val="Arial CE"/>
        <family val="0"/>
      </rPr>
      <t xml:space="preserve">. </t>
    </r>
    <r>
      <rPr>
        <u val="single"/>
        <sz val="11"/>
        <rFont val="Arial CE"/>
        <family val="0"/>
      </rPr>
      <t>Zwiększa</t>
    </r>
    <r>
      <rPr>
        <sz val="11"/>
        <rFont val="Arial CE"/>
        <family val="0"/>
      </rPr>
      <t xml:space="preserve"> się plan  o kwotę 45 000 zł z przeznaczeniem na konserwację rowów odwadniających działki gminne - zmiana klasyfikacji zadania,
</t>
    </r>
  </si>
  <si>
    <t xml:space="preserve">Opracowanie dokumentacji projektowo-kosztrorysowej na realizację zadania "Przebudowa drogi wojewódzkiej Nr 719 w zakresie wykonania chodnika od zjazdu do posesji w km 40+400 w miejscowości Jaktorów Kolonia do skrzyżowania z drogą do miejscowości Baranów w km 43+504 w miejscowości  Stare Budy, długość odcinka 3,104 km"  - zgodnie z porozumieniem
</t>
  </si>
  <si>
    <t>Zał Nr  5 do uchwały Nr XXXIX / 242 /2009</t>
  </si>
  <si>
    <t>Zał. Nr 6 do uchwały Nr XXXIX / 242 /2009</t>
  </si>
  <si>
    <t xml:space="preserve"> z dnia 26 października  2009r</t>
  </si>
  <si>
    <t>Rady Gminy Jaktorów z dnia 26 październia 2009r</t>
  </si>
  <si>
    <t>Zał. Nr 4 do uchwały Nr XXXIX / 242 /2009</t>
  </si>
  <si>
    <t>Rady Gminy Jaktorów z dnia  26 października 2009r</t>
  </si>
  <si>
    <t xml:space="preserve">                              Zał  Nr 3  do uchwały Nr XXXIX /242 /2009</t>
  </si>
  <si>
    <t xml:space="preserve">                                     z dnia 26 października  2009r</t>
  </si>
  <si>
    <t xml:space="preserve">                                     z dnia 26 październia  2009r</t>
  </si>
  <si>
    <t xml:space="preserve">                              Zał  Nr 2  do uchwały Nr XXXIX/ 242 /2009</t>
  </si>
  <si>
    <t xml:space="preserve">                              Zał. Nr 1  do uchwały Nr XXXIX/ 242 /2009</t>
  </si>
  <si>
    <t xml:space="preserve">                                   Rady Gminy Jaktorów z dnia 26 października 2009r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</si>
</sst>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7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1"/>
      <name val="Arial CE"/>
      <family val="0"/>
    </font>
    <font>
      <b/>
      <sz val="12"/>
      <name val="Arial CE"/>
      <family val="0"/>
    </font>
    <font>
      <i/>
      <sz val="10"/>
      <name val="Arial CE"/>
      <family val="0"/>
    </font>
    <font>
      <u val="single"/>
      <sz val="11"/>
      <name val="Arial CE"/>
      <family val="0"/>
    </font>
    <font>
      <b/>
      <i/>
      <sz val="11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b/>
      <u val="single"/>
      <sz val="11"/>
      <name val="Arial CE"/>
      <family val="0"/>
    </font>
    <font>
      <b/>
      <sz val="9"/>
      <name val="Arial CE"/>
      <family val="0"/>
    </font>
    <font>
      <sz val="10"/>
      <color indexed="10"/>
      <name val="Arial CE"/>
      <family val="0"/>
    </font>
    <font>
      <b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3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/>
    </xf>
    <xf numFmtId="3" fontId="1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49" fontId="10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2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1" xfId="0" applyBorder="1" applyAlignment="1">
      <alignment/>
    </xf>
    <xf numFmtId="0" fontId="12" fillId="0" borderId="1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 wrapText="1"/>
    </xf>
    <xf numFmtId="3" fontId="15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4" fontId="8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10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D2" sqref="D2:F2"/>
    </sheetView>
  </sheetViews>
  <sheetFormatPr defaultColWidth="9.00390625" defaultRowHeight="12.75"/>
  <cols>
    <col min="1" max="1" width="6.00390625" style="0" customWidth="1"/>
    <col min="2" max="2" width="8.125" style="0" customWidth="1"/>
    <col min="3" max="3" width="6.625" style="0" customWidth="1"/>
    <col min="4" max="4" width="48.25390625" style="0" customWidth="1"/>
    <col min="5" max="5" width="13.00390625" style="0" customWidth="1"/>
    <col min="6" max="6" width="13.875" style="0" customWidth="1"/>
  </cols>
  <sheetData>
    <row r="1" spans="4:6" ht="17.25" customHeight="1">
      <c r="D1" s="126" t="s">
        <v>231</v>
      </c>
      <c r="E1" s="126"/>
      <c r="F1" s="126"/>
    </row>
    <row r="2" spans="4:6" ht="20.25" customHeight="1">
      <c r="D2" s="126" t="s">
        <v>232</v>
      </c>
      <c r="E2" s="126"/>
      <c r="F2" s="126"/>
    </row>
    <row r="3" spans="4:5" ht="15" customHeight="1">
      <c r="D3" s="33"/>
      <c r="E3" s="33"/>
    </row>
    <row r="4" spans="1:6" ht="19.5" customHeight="1">
      <c r="A4" s="3"/>
      <c r="B4" s="127" t="s">
        <v>164</v>
      </c>
      <c r="C4" s="127"/>
      <c r="D4" s="127"/>
      <c r="E4" s="127"/>
      <c r="F4" s="127"/>
    </row>
    <row r="5" spans="1:6" ht="19.5" customHeight="1">
      <c r="A5" s="3"/>
      <c r="B5" s="6"/>
      <c r="C5" s="6"/>
      <c r="D5" s="49" t="s">
        <v>113</v>
      </c>
      <c r="E5" s="49"/>
      <c r="F5" s="6"/>
    </row>
    <row r="6" spans="1:5" ht="18" customHeight="1">
      <c r="A6" s="34"/>
      <c r="B6" s="74" t="s">
        <v>110</v>
      </c>
      <c r="C6" s="34"/>
      <c r="D6" s="34"/>
      <c r="E6" s="34"/>
    </row>
    <row r="7" spans="1:6" s="36" customFormat="1" ht="24.75" customHeight="1">
      <c r="A7" s="35" t="s">
        <v>95</v>
      </c>
      <c r="B7" s="35" t="s">
        <v>96</v>
      </c>
      <c r="C7" s="35" t="s">
        <v>97</v>
      </c>
      <c r="D7" s="35" t="s">
        <v>111</v>
      </c>
      <c r="E7" s="35" t="s">
        <v>114</v>
      </c>
      <c r="F7" s="35" t="s">
        <v>115</v>
      </c>
    </row>
    <row r="8" spans="1:6" s="32" customFormat="1" ht="18" customHeight="1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</row>
    <row r="9" spans="1:6" s="120" customFormat="1" ht="26.25" customHeight="1">
      <c r="A9" s="66">
        <v>400</v>
      </c>
      <c r="B9" s="43"/>
      <c r="C9" s="43"/>
      <c r="D9" s="86" t="s">
        <v>211</v>
      </c>
      <c r="E9" s="44"/>
      <c r="F9" s="45">
        <f>F10</f>
        <v>25000</v>
      </c>
    </row>
    <row r="10" spans="1:6" s="32" customFormat="1" ht="21.75" customHeight="1">
      <c r="A10" s="35"/>
      <c r="B10" s="35">
        <v>40002</v>
      </c>
      <c r="C10" s="35"/>
      <c r="D10" s="1" t="s">
        <v>212</v>
      </c>
      <c r="E10" s="35"/>
      <c r="F10" s="57">
        <f>F11</f>
        <v>25000</v>
      </c>
    </row>
    <row r="11" spans="1:6" s="32" customFormat="1" ht="18" customHeight="1">
      <c r="A11" s="35"/>
      <c r="B11" s="35"/>
      <c r="C11" s="68" t="s">
        <v>214</v>
      </c>
      <c r="D11" s="1" t="s">
        <v>215</v>
      </c>
      <c r="E11" s="35"/>
      <c r="F11" s="57">
        <v>25000</v>
      </c>
    </row>
    <row r="12" spans="1:6" s="63" customFormat="1" ht="29.25" customHeight="1">
      <c r="A12" s="69">
        <v>754</v>
      </c>
      <c r="B12" s="70"/>
      <c r="C12" s="71"/>
      <c r="D12" s="72" t="s">
        <v>160</v>
      </c>
      <c r="E12" s="72"/>
      <c r="F12" s="45">
        <f>F13</f>
        <v>100000</v>
      </c>
    </row>
    <row r="13" spans="1:6" s="32" customFormat="1" ht="20.25" customHeight="1">
      <c r="A13" s="67"/>
      <c r="B13" s="67">
        <v>75412</v>
      </c>
      <c r="C13" s="68"/>
      <c r="D13" s="1" t="s">
        <v>161</v>
      </c>
      <c r="E13" s="1"/>
      <c r="F13" s="57">
        <f>F14</f>
        <v>100000</v>
      </c>
    </row>
    <row r="14" spans="1:6" s="32" customFormat="1" ht="54.75" customHeight="1">
      <c r="A14" s="67"/>
      <c r="B14" s="67"/>
      <c r="C14" s="68" t="s">
        <v>162</v>
      </c>
      <c r="D14" s="11" t="s">
        <v>170</v>
      </c>
      <c r="E14" s="11"/>
      <c r="F14" s="57">
        <v>100000</v>
      </c>
    </row>
    <row r="15" spans="1:6" s="63" customFormat="1" ht="56.25" customHeight="1">
      <c r="A15" s="64">
        <v>756</v>
      </c>
      <c r="B15" s="43"/>
      <c r="C15" s="43"/>
      <c r="D15" s="65" t="s">
        <v>112</v>
      </c>
      <c r="E15" s="45">
        <f>E18</f>
        <v>145000</v>
      </c>
      <c r="F15" s="45">
        <f>F16+F18+F21</f>
        <v>218805</v>
      </c>
    </row>
    <row r="16" spans="1:6" s="91" customFormat="1" ht="58.5" customHeight="1">
      <c r="A16" s="89"/>
      <c r="B16" s="39">
        <v>75615</v>
      </c>
      <c r="C16" s="5"/>
      <c r="D16" s="18" t="s">
        <v>189</v>
      </c>
      <c r="E16" s="90"/>
      <c r="F16" s="19">
        <f>F17</f>
        <v>20117</v>
      </c>
    </row>
    <row r="17" spans="1:6" s="91" customFormat="1" ht="28.5" customHeight="1">
      <c r="A17" s="89"/>
      <c r="B17" s="5"/>
      <c r="C17" s="68" t="s">
        <v>190</v>
      </c>
      <c r="D17" s="18" t="s">
        <v>191</v>
      </c>
      <c r="E17" s="90"/>
      <c r="F17" s="19">
        <v>20117</v>
      </c>
    </row>
    <row r="18" spans="1:6" s="38" customFormat="1" ht="43.5" customHeight="1">
      <c r="A18" s="37"/>
      <c r="B18" s="39">
        <v>75616</v>
      </c>
      <c r="C18" s="10"/>
      <c r="D18" s="18" t="s">
        <v>148</v>
      </c>
      <c r="E18" s="19">
        <f>E20</f>
        <v>145000</v>
      </c>
      <c r="F18" s="19">
        <f>F19</f>
        <v>127672</v>
      </c>
    </row>
    <row r="19" spans="1:6" s="38" customFormat="1" ht="20.25" customHeight="1">
      <c r="A19" s="37"/>
      <c r="B19" s="10"/>
      <c r="C19" s="40" t="s">
        <v>149</v>
      </c>
      <c r="D19" s="60" t="s">
        <v>150</v>
      </c>
      <c r="E19" s="60"/>
      <c r="F19" s="19">
        <v>127672</v>
      </c>
    </row>
    <row r="20" spans="1:6" s="38" customFormat="1" ht="20.25" customHeight="1">
      <c r="A20" s="37"/>
      <c r="B20" s="10"/>
      <c r="C20" s="40" t="s">
        <v>194</v>
      </c>
      <c r="D20" s="60" t="s">
        <v>195</v>
      </c>
      <c r="E20" s="57">
        <v>145000</v>
      </c>
      <c r="F20" s="19"/>
    </row>
    <row r="21" spans="1:6" s="32" customFormat="1" ht="30" customHeight="1">
      <c r="A21" s="35"/>
      <c r="B21" s="39">
        <v>75618</v>
      </c>
      <c r="C21" s="40"/>
      <c r="D21" s="18" t="s">
        <v>118</v>
      </c>
      <c r="E21" s="18"/>
      <c r="F21" s="57">
        <f>F22+F23+F24</f>
        <v>71016</v>
      </c>
    </row>
    <row r="22" spans="1:6" s="32" customFormat="1" ht="19.5" customHeight="1">
      <c r="A22" s="35"/>
      <c r="B22" s="39"/>
      <c r="C22" s="40" t="s">
        <v>176</v>
      </c>
      <c r="D22" s="18" t="s">
        <v>177</v>
      </c>
      <c r="E22" s="18"/>
      <c r="F22" s="57">
        <v>1484</v>
      </c>
    </row>
    <row r="23" spans="1:6" s="32" customFormat="1" ht="29.25" customHeight="1">
      <c r="A23" s="35"/>
      <c r="B23" s="39"/>
      <c r="C23" s="68" t="s">
        <v>151</v>
      </c>
      <c r="D23" s="18" t="s">
        <v>152</v>
      </c>
      <c r="E23" s="18"/>
      <c r="F23" s="57">
        <v>24500</v>
      </c>
    </row>
    <row r="24" spans="1:6" s="32" customFormat="1" ht="30" customHeight="1">
      <c r="A24" s="35"/>
      <c r="B24" s="35"/>
      <c r="C24" s="39" t="s">
        <v>117</v>
      </c>
      <c r="D24" s="18" t="s">
        <v>119</v>
      </c>
      <c r="E24" s="18"/>
      <c r="F24" s="57">
        <v>45032</v>
      </c>
    </row>
    <row r="25" spans="1:6" s="63" customFormat="1" ht="24" customHeight="1">
      <c r="A25" s="43">
        <v>758</v>
      </c>
      <c r="B25" s="43"/>
      <c r="C25" s="43"/>
      <c r="D25" s="61" t="s">
        <v>154</v>
      </c>
      <c r="E25" s="65"/>
      <c r="F25" s="45">
        <f>F26</f>
        <v>20000</v>
      </c>
    </row>
    <row r="26" spans="1:6" s="32" customFormat="1" ht="21" customHeight="1">
      <c r="A26" s="35"/>
      <c r="B26" s="35">
        <v>75814</v>
      </c>
      <c r="C26" s="39"/>
      <c r="D26" s="60" t="s">
        <v>155</v>
      </c>
      <c r="E26" s="18"/>
      <c r="F26" s="57">
        <f>F27</f>
        <v>20000</v>
      </c>
    </row>
    <row r="27" spans="1:6" s="32" customFormat="1" ht="18" customHeight="1">
      <c r="A27" s="35"/>
      <c r="B27" s="35"/>
      <c r="C27" s="68" t="s">
        <v>153</v>
      </c>
      <c r="D27" s="60" t="s">
        <v>156</v>
      </c>
      <c r="E27" s="18"/>
      <c r="F27" s="57">
        <v>20000</v>
      </c>
    </row>
    <row r="28" spans="1:6" s="32" customFormat="1" ht="21" customHeight="1">
      <c r="A28" s="43">
        <v>801</v>
      </c>
      <c r="B28" s="43"/>
      <c r="C28" s="43"/>
      <c r="D28" s="47" t="s">
        <v>178</v>
      </c>
      <c r="E28" s="42"/>
      <c r="F28" s="45">
        <f>F29+F31</f>
        <v>61239</v>
      </c>
    </row>
    <row r="29" spans="1:6" s="91" customFormat="1" ht="21" customHeight="1">
      <c r="A29" s="5"/>
      <c r="B29" s="5">
        <v>80101</v>
      </c>
      <c r="C29" s="5"/>
      <c r="D29" s="13" t="s">
        <v>213</v>
      </c>
      <c r="E29" s="8"/>
      <c r="F29" s="19">
        <f>F30</f>
        <v>9239</v>
      </c>
    </row>
    <row r="30" spans="1:6" s="91" customFormat="1" ht="18.75" customHeight="1">
      <c r="A30" s="5"/>
      <c r="B30" s="5"/>
      <c r="C30" s="68" t="s">
        <v>214</v>
      </c>
      <c r="D30" s="18" t="s">
        <v>215</v>
      </c>
      <c r="E30" s="8"/>
      <c r="F30" s="19">
        <v>9239</v>
      </c>
    </row>
    <row r="31" spans="1:6" s="91" customFormat="1" ht="21" customHeight="1">
      <c r="A31" s="5"/>
      <c r="B31" s="5">
        <v>80104</v>
      </c>
      <c r="C31" s="5"/>
      <c r="D31" s="1" t="s">
        <v>1</v>
      </c>
      <c r="E31" s="8"/>
      <c r="F31" s="19">
        <f>F32</f>
        <v>52000</v>
      </c>
    </row>
    <row r="32" spans="1:6" s="91" customFormat="1" ht="21" customHeight="1">
      <c r="A32" s="5"/>
      <c r="B32" s="5"/>
      <c r="C32" s="68" t="s">
        <v>179</v>
      </c>
      <c r="D32" s="18" t="s">
        <v>180</v>
      </c>
      <c r="E32" s="8"/>
      <c r="F32" s="19">
        <v>52000</v>
      </c>
    </row>
    <row r="33" spans="1:6" s="32" customFormat="1" ht="21" customHeight="1">
      <c r="A33" s="69">
        <v>852</v>
      </c>
      <c r="B33" s="43"/>
      <c r="C33" s="43"/>
      <c r="D33" s="47" t="s">
        <v>140</v>
      </c>
      <c r="E33" s="8"/>
      <c r="F33" s="45">
        <f>F34</f>
        <v>8000</v>
      </c>
    </row>
    <row r="34" spans="1:6" s="32" customFormat="1" ht="42" customHeight="1">
      <c r="A34" s="5"/>
      <c r="B34" s="39">
        <v>85212</v>
      </c>
      <c r="C34" s="5"/>
      <c r="D34" s="11" t="s">
        <v>186</v>
      </c>
      <c r="E34" s="8"/>
      <c r="F34" s="19">
        <f>F35+F36</f>
        <v>8000</v>
      </c>
    </row>
    <row r="35" spans="1:6" s="32" customFormat="1" ht="18" customHeight="1">
      <c r="A35" s="5"/>
      <c r="B35" s="39"/>
      <c r="C35" s="40" t="s">
        <v>179</v>
      </c>
      <c r="D35" s="18" t="s">
        <v>180</v>
      </c>
      <c r="E35" s="8"/>
      <c r="F35" s="19">
        <v>2000</v>
      </c>
    </row>
    <row r="36" spans="1:6" s="32" customFormat="1" ht="45" customHeight="1">
      <c r="A36" s="5"/>
      <c r="B36" s="5"/>
      <c r="C36" s="39">
        <v>2360</v>
      </c>
      <c r="D36" s="88" t="s">
        <v>185</v>
      </c>
      <c r="E36" s="8"/>
      <c r="F36" s="8">
        <v>6000</v>
      </c>
    </row>
    <row r="37" spans="1:6" ht="21" customHeight="1">
      <c r="A37" s="1"/>
      <c r="B37" s="1"/>
      <c r="C37" s="1"/>
      <c r="D37" s="35" t="s">
        <v>116</v>
      </c>
      <c r="E37" s="75">
        <f>E12+E15+E28+E33</f>
        <v>145000</v>
      </c>
      <c r="F37" s="16">
        <f>F9+F12+F15+F25+F28+F33</f>
        <v>433044</v>
      </c>
    </row>
    <row r="38" s="3" customFormat="1" ht="15.75" customHeight="1">
      <c r="A38" s="3" t="s">
        <v>100</v>
      </c>
    </row>
    <row r="39" spans="1:6" s="3" customFormat="1" ht="129.75" customHeight="1">
      <c r="A39" s="128" t="s">
        <v>217</v>
      </c>
      <c r="B39" s="128"/>
      <c r="C39" s="128"/>
      <c r="D39" s="128"/>
      <c r="E39" s="128"/>
      <c r="F39" s="128"/>
    </row>
    <row r="40" spans="1:6" s="3" customFormat="1" ht="222" customHeight="1">
      <c r="A40" s="128" t="s">
        <v>218</v>
      </c>
      <c r="B40" s="128"/>
      <c r="C40" s="128"/>
      <c r="D40" s="128"/>
      <c r="E40" s="128"/>
      <c r="F40" s="128"/>
    </row>
    <row r="41" spans="1:6" s="3" customFormat="1" ht="37.5" customHeight="1">
      <c r="A41" s="128" t="s">
        <v>30</v>
      </c>
      <c r="B41" s="128"/>
      <c r="C41" s="128"/>
      <c r="D41" s="128"/>
      <c r="E41" s="128"/>
      <c r="F41" s="128"/>
    </row>
    <row r="42" spans="4:6" s="3" customFormat="1" ht="17.25" customHeight="1">
      <c r="D42" s="129" t="s">
        <v>93</v>
      </c>
      <c r="E42" s="129"/>
      <c r="F42" s="129"/>
    </row>
    <row r="43" spans="4:6" s="3" customFormat="1" ht="25.5" customHeight="1">
      <c r="D43" s="129" t="s">
        <v>101</v>
      </c>
      <c r="E43" s="129"/>
      <c r="F43" s="129"/>
    </row>
  </sheetData>
  <mergeCells count="8">
    <mergeCell ref="D43:F43"/>
    <mergeCell ref="D2:F2"/>
    <mergeCell ref="A41:F41"/>
    <mergeCell ref="A40:F40"/>
    <mergeCell ref="D1:F1"/>
    <mergeCell ref="B4:F4"/>
    <mergeCell ref="A39:F39"/>
    <mergeCell ref="D42:F42"/>
  </mergeCells>
  <printOptions/>
  <pageMargins left="0.56" right="0.17" top="0.56" bottom="0.34" header="0.39" footer="0.27"/>
  <pageSetup horizontalDpi="600" verticalDpi="6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D1" sqref="D1:F1"/>
    </sheetView>
  </sheetViews>
  <sheetFormatPr defaultColWidth="9.00390625" defaultRowHeight="12.75"/>
  <cols>
    <col min="3" max="3" width="7.125" style="0" customWidth="1"/>
    <col min="4" max="4" width="43.00390625" style="0" customWidth="1"/>
    <col min="5" max="5" width="15.125" style="0" customWidth="1"/>
    <col min="6" max="6" width="12.75390625" style="0" customWidth="1"/>
  </cols>
  <sheetData>
    <row r="1" spans="4:6" s="41" customFormat="1" ht="18" customHeight="1">
      <c r="D1" s="126" t="s">
        <v>230</v>
      </c>
      <c r="E1" s="126"/>
      <c r="F1" s="126"/>
    </row>
    <row r="2" spans="4:6" s="41" customFormat="1" ht="17.25" customHeight="1">
      <c r="D2" s="126" t="s">
        <v>120</v>
      </c>
      <c r="E2" s="126"/>
      <c r="F2" s="126"/>
    </row>
    <row r="3" spans="4:6" s="41" customFormat="1" ht="16.5" customHeight="1">
      <c r="D3" s="126" t="s">
        <v>229</v>
      </c>
      <c r="E3" s="126"/>
      <c r="F3" s="126"/>
    </row>
    <row r="4" spans="2:6" s="41" customFormat="1" ht="21" customHeight="1">
      <c r="B4" s="130" t="s">
        <v>165</v>
      </c>
      <c r="C4" s="130"/>
      <c r="D4" s="130"/>
      <c r="E4" s="130"/>
      <c r="F4" s="130"/>
    </row>
    <row r="5" s="3" customFormat="1" ht="15.75" customHeight="1">
      <c r="A5" s="3" t="s">
        <v>94</v>
      </c>
    </row>
    <row r="6" spans="1:6" s="6" customFormat="1" ht="22.5" customHeight="1">
      <c r="A6" s="5" t="s">
        <v>95</v>
      </c>
      <c r="B6" s="5" t="s">
        <v>96</v>
      </c>
      <c r="C6" s="5" t="s">
        <v>97</v>
      </c>
      <c r="D6" s="5" t="s">
        <v>98</v>
      </c>
      <c r="E6" s="5" t="s">
        <v>163</v>
      </c>
      <c r="F6" s="5" t="s">
        <v>115</v>
      </c>
    </row>
    <row r="7" spans="1:6" s="32" customFormat="1" ht="15" customHeight="1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</row>
    <row r="8" spans="1:6" s="46" customFormat="1" ht="18" customHeight="1">
      <c r="A8" s="62" t="s">
        <v>102</v>
      </c>
      <c r="B8" s="62"/>
      <c r="C8" s="43"/>
      <c r="D8" s="47" t="s">
        <v>172</v>
      </c>
      <c r="E8" s="45">
        <f>E11</f>
        <v>45000</v>
      </c>
      <c r="F8" s="42">
        <f>F9</f>
        <v>56000</v>
      </c>
    </row>
    <row r="9" spans="1:6" s="6" customFormat="1" ht="18" customHeight="1">
      <c r="A9" s="83"/>
      <c r="B9" s="83" t="s">
        <v>103</v>
      </c>
      <c r="C9" s="5"/>
      <c r="D9" s="18" t="s">
        <v>209</v>
      </c>
      <c r="E9" s="19"/>
      <c r="F9" s="8">
        <f>F10</f>
        <v>56000</v>
      </c>
    </row>
    <row r="10" spans="1:6" s="6" customFormat="1" ht="18" customHeight="1">
      <c r="A10" s="83"/>
      <c r="B10" s="83"/>
      <c r="C10" s="5">
        <v>6050</v>
      </c>
      <c r="D10" s="18" t="s">
        <v>210</v>
      </c>
      <c r="E10" s="19"/>
      <c r="F10" s="8">
        <v>56000</v>
      </c>
    </row>
    <row r="11" spans="1:6" s="6" customFormat="1" ht="17.25" customHeight="1">
      <c r="A11" s="5"/>
      <c r="B11" s="83" t="s">
        <v>171</v>
      </c>
      <c r="C11" s="5"/>
      <c r="D11" s="13" t="s">
        <v>173</v>
      </c>
      <c r="E11" s="19">
        <f>E12</f>
        <v>45000</v>
      </c>
      <c r="F11" s="8"/>
    </row>
    <row r="12" spans="1:6" s="6" customFormat="1" ht="18.75" customHeight="1">
      <c r="A12" s="5"/>
      <c r="B12" s="5"/>
      <c r="C12" s="5">
        <v>4270</v>
      </c>
      <c r="D12" s="13" t="s">
        <v>147</v>
      </c>
      <c r="E12" s="8">
        <v>45000</v>
      </c>
      <c r="F12" s="8"/>
    </row>
    <row r="13" spans="1:6" s="49" customFormat="1" ht="27.75" customHeight="1">
      <c r="A13" s="43">
        <v>400</v>
      </c>
      <c r="B13" s="93"/>
      <c r="C13" s="93"/>
      <c r="D13" s="72" t="s">
        <v>211</v>
      </c>
      <c r="E13" s="42">
        <f>E14</f>
        <v>56000</v>
      </c>
      <c r="F13" s="16"/>
    </row>
    <row r="14" spans="1:6" s="6" customFormat="1" ht="18.75" customHeight="1">
      <c r="A14" s="92"/>
      <c r="B14" s="40">
        <v>40002</v>
      </c>
      <c r="C14" s="92"/>
      <c r="D14" s="1" t="s">
        <v>212</v>
      </c>
      <c r="E14" s="8">
        <f>E15</f>
        <v>56000</v>
      </c>
      <c r="F14" s="8"/>
    </row>
    <row r="15" spans="1:6" s="6" customFormat="1" ht="18.75" customHeight="1">
      <c r="A15" s="5"/>
      <c r="B15" s="5"/>
      <c r="C15" s="5">
        <v>4270</v>
      </c>
      <c r="D15" s="13" t="s">
        <v>147</v>
      </c>
      <c r="E15" s="8">
        <v>56000</v>
      </c>
      <c r="F15" s="8"/>
    </row>
    <row r="16" spans="1:6" s="49" customFormat="1" ht="20.25" customHeight="1">
      <c r="A16" s="43">
        <v>700</v>
      </c>
      <c r="B16" s="43"/>
      <c r="C16" s="43"/>
      <c r="D16" s="48" t="s">
        <v>174</v>
      </c>
      <c r="E16" s="16"/>
      <c r="F16" s="42">
        <f>F17</f>
        <v>45000</v>
      </c>
    </row>
    <row r="17" spans="1:6" s="6" customFormat="1" ht="18.75" customHeight="1">
      <c r="A17" s="5"/>
      <c r="B17" s="5">
        <v>70005</v>
      </c>
      <c r="C17" s="85"/>
      <c r="D17" s="18" t="s">
        <v>175</v>
      </c>
      <c r="E17" s="8"/>
      <c r="F17" s="8">
        <f>F18</f>
        <v>45000</v>
      </c>
    </row>
    <row r="18" spans="1:6" s="6" customFormat="1" ht="18.75" customHeight="1">
      <c r="A18" s="5"/>
      <c r="B18" s="5"/>
      <c r="C18" s="5">
        <v>4270</v>
      </c>
      <c r="D18" s="13" t="s">
        <v>147</v>
      </c>
      <c r="E18" s="8"/>
      <c r="F18" s="8">
        <v>45000</v>
      </c>
    </row>
    <row r="19" spans="1:6" s="6" customFormat="1" ht="25.5" customHeight="1">
      <c r="A19" s="69">
        <v>754</v>
      </c>
      <c r="B19" s="70"/>
      <c r="C19" s="71"/>
      <c r="D19" s="72" t="s">
        <v>160</v>
      </c>
      <c r="E19" s="84">
        <f>E20</f>
        <v>0</v>
      </c>
      <c r="F19" s="42">
        <f>F20</f>
        <v>100000</v>
      </c>
    </row>
    <row r="20" spans="1:6" s="6" customFormat="1" ht="18.75" customHeight="1">
      <c r="A20" s="67"/>
      <c r="B20" s="67">
        <v>75412</v>
      </c>
      <c r="C20" s="68"/>
      <c r="D20" s="1" t="s">
        <v>161</v>
      </c>
      <c r="E20" s="8">
        <f>E21</f>
        <v>0</v>
      </c>
      <c r="F20" s="8">
        <f>F21</f>
        <v>100000</v>
      </c>
    </row>
    <row r="21" spans="1:6" s="6" customFormat="1" ht="26.25" customHeight="1">
      <c r="A21" s="5"/>
      <c r="B21" s="5"/>
      <c r="C21" s="2">
        <v>6060</v>
      </c>
      <c r="D21" s="11" t="s">
        <v>159</v>
      </c>
      <c r="E21" s="8">
        <v>0</v>
      </c>
      <c r="F21" s="8">
        <v>100000</v>
      </c>
    </row>
    <row r="22" spans="1:6" s="6" customFormat="1" ht="21.75" customHeight="1">
      <c r="A22" s="43">
        <v>801</v>
      </c>
      <c r="B22" s="5"/>
      <c r="C22" s="2"/>
      <c r="D22" s="48" t="s">
        <v>178</v>
      </c>
      <c r="E22" s="8"/>
      <c r="F22" s="42">
        <f>F23+F26+F28</f>
        <v>26339</v>
      </c>
    </row>
    <row r="23" spans="1:6" s="6" customFormat="1" ht="20.25" customHeight="1">
      <c r="A23" s="43"/>
      <c r="B23" s="5">
        <v>80101</v>
      </c>
      <c r="C23" s="2"/>
      <c r="D23" s="4" t="s">
        <v>213</v>
      </c>
      <c r="E23" s="8"/>
      <c r="F23" s="8">
        <f>F24+F25</f>
        <v>8000</v>
      </c>
    </row>
    <row r="24" spans="1:6" s="6" customFormat="1" ht="18.75" customHeight="1">
      <c r="A24" s="43"/>
      <c r="B24" s="5"/>
      <c r="C24" s="2">
        <v>4210</v>
      </c>
      <c r="D24" s="1" t="s">
        <v>193</v>
      </c>
      <c r="E24" s="8"/>
      <c r="F24" s="8">
        <v>4000</v>
      </c>
    </row>
    <row r="25" spans="1:6" s="6" customFormat="1" ht="18.75" customHeight="1">
      <c r="A25" s="43"/>
      <c r="B25" s="5"/>
      <c r="C25" s="2">
        <v>4300</v>
      </c>
      <c r="D25" s="1" t="s">
        <v>99</v>
      </c>
      <c r="E25" s="8"/>
      <c r="F25" s="8">
        <v>4000</v>
      </c>
    </row>
    <row r="26" spans="1:6" s="6" customFormat="1" ht="19.5" customHeight="1">
      <c r="A26" s="43"/>
      <c r="B26" s="5">
        <v>80110</v>
      </c>
      <c r="C26" s="2"/>
      <c r="D26" s="4" t="s">
        <v>207</v>
      </c>
      <c r="E26" s="8"/>
      <c r="F26" s="8">
        <f>F27</f>
        <v>1239</v>
      </c>
    </row>
    <row r="27" spans="1:6" s="6" customFormat="1" ht="18" customHeight="1">
      <c r="A27" s="43"/>
      <c r="B27" s="5"/>
      <c r="C27" s="2">
        <v>4210</v>
      </c>
      <c r="D27" s="1" t="s">
        <v>193</v>
      </c>
      <c r="E27" s="8"/>
      <c r="F27" s="8">
        <v>1239</v>
      </c>
    </row>
    <row r="28" spans="1:6" s="6" customFormat="1" ht="19.5" customHeight="1">
      <c r="A28" s="5"/>
      <c r="B28" s="5">
        <v>80113</v>
      </c>
      <c r="C28" s="2"/>
      <c r="D28" s="11" t="s">
        <v>199</v>
      </c>
      <c r="E28" s="8"/>
      <c r="F28" s="8">
        <f>F29</f>
        <v>17100</v>
      </c>
    </row>
    <row r="29" spans="1:6" s="6" customFormat="1" ht="18.75" customHeight="1">
      <c r="A29" s="5"/>
      <c r="B29" s="5"/>
      <c r="C29" s="2">
        <v>4010</v>
      </c>
      <c r="D29" s="11" t="s">
        <v>196</v>
      </c>
      <c r="E29" s="8"/>
      <c r="F29" s="8">
        <v>17100</v>
      </c>
    </row>
    <row r="30" spans="1:6" s="46" customFormat="1" ht="21" customHeight="1">
      <c r="A30" s="43">
        <v>851</v>
      </c>
      <c r="B30" s="43"/>
      <c r="C30" s="66"/>
      <c r="D30" s="48" t="s">
        <v>157</v>
      </c>
      <c r="E30" s="48"/>
      <c r="F30" s="42">
        <f>F31</f>
        <v>24500</v>
      </c>
    </row>
    <row r="31" spans="1:6" s="6" customFormat="1" ht="21" customHeight="1">
      <c r="A31" s="35"/>
      <c r="B31" s="35">
        <v>85154</v>
      </c>
      <c r="C31" s="2"/>
      <c r="D31" s="1" t="s">
        <v>158</v>
      </c>
      <c r="E31" s="1"/>
      <c r="F31" s="8">
        <f>F32+F33+F34</f>
        <v>24500</v>
      </c>
    </row>
    <row r="32" spans="1:6" s="6" customFormat="1" ht="17.25" customHeight="1">
      <c r="A32" s="35"/>
      <c r="B32" s="35"/>
      <c r="C32" s="2">
        <v>4170</v>
      </c>
      <c r="D32" s="1" t="s">
        <v>192</v>
      </c>
      <c r="E32" s="1"/>
      <c r="F32" s="8">
        <v>4600</v>
      </c>
    </row>
    <row r="33" spans="1:6" s="6" customFormat="1" ht="18.75" customHeight="1">
      <c r="A33" s="35"/>
      <c r="B33" s="35"/>
      <c r="C33" s="2">
        <v>4210</v>
      </c>
      <c r="D33" s="1" t="s">
        <v>193</v>
      </c>
      <c r="E33" s="1"/>
      <c r="F33" s="8">
        <v>6000</v>
      </c>
    </row>
    <row r="34" spans="1:6" s="6" customFormat="1" ht="19.5" customHeight="1">
      <c r="A34" s="35"/>
      <c r="B34" s="35"/>
      <c r="C34" s="2">
        <v>4300</v>
      </c>
      <c r="D34" s="1" t="s">
        <v>99</v>
      </c>
      <c r="E34" s="11"/>
      <c r="F34" s="8">
        <v>13900</v>
      </c>
    </row>
    <row r="35" spans="1:6" s="6" customFormat="1" ht="21" customHeight="1">
      <c r="A35" s="69">
        <v>852</v>
      </c>
      <c r="B35" s="43"/>
      <c r="C35" s="43"/>
      <c r="D35" s="47" t="s">
        <v>140</v>
      </c>
      <c r="E35" s="42">
        <f>E40</f>
        <v>0</v>
      </c>
      <c r="F35" s="45">
        <f>F36+F38+F40+F44</f>
        <v>78205</v>
      </c>
    </row>
    <row r="36" spans="1:6" s="6" customFormat="1" ht="21" customHeight="1">
      <c r="A36" s="69"/>
      <c r="B36" s="5">
        <v>85202</v>
      </c>
      <c r="C36" s="43"/>
      <c r="D36" s="1" t="s">
        <v>187</v>
      </c>
      <c r="E36" s="42"/>
      <c r="F36" s="19">
        <f>F37</f>
        <v>35000</v>
      </c>
    </row>
    <row r="37" spans="1:6" s="6" customFormat="1" ht="41.25" customHeight="1">
      <c r="A37" s="69"/>
      <c r="B37" s="43"/>
      <c r="C37" s="2">
        <v>4330</v>
      </c>
      <c r="D37" s="11" t="s">
        <v>188</v>
      </c>
      <c r="E37" s="42"/>
      <c r="F37" s="19">
        <v>35000</v>
      </c>
    </row>
    <row r="38" spans="1:6" s="6" customFormat="1" ht="54.75" customHeight="1">
      <c r="A38" s="69"/>
      <c r="B38" s="14">
        <v>85212</v>
      </c>
      <c r="C38" s="2"/>
      <c r="D38" s="11" t="s">
        <v>186</v>
      </c>
      <c r="E38" s="42"/>
      <c r="F38" s="19">
        <f>F39</f>
        <v>8000</v>
      </c>
    </row>
    <row r="39" spans="1:6" s="6" customFormat="1" ht="18.75" customHeight="1">
      <c r="A39" s="69"/>
      <c r="B39" s="43"/>
      <c r="C39" s="2">
        <v>4010</v>
      </c>
      <c r="D39" s="1" t="s">
        <v>196</v>
      </c>
      <c r="E39" s="42"/>
      <c r="F39" s="19">
        <v>8000</v>
      </c>
    </row>
    <row r="40" spans="1:6" s="6" customFormat="1" ht="18.75" customHeight="1">
      <c r="A40" s="5"/>
      <c r="B40" s="5">
        <v>85219</v>
      </c>
      <c r="C40" s="5"/>
      <c r="D40" s="13" t="s">
        <v>141</v>
      </c>
      <c r="E40" s="8">
        <f>E41+E43</f>
        <v>0</v>
      </c>
      <c r="F40" s="19">
        <f>F41+F42+F43</f>
        <v>21013</v>
      </c>
    </row>
    <row r="41" spans="1:6" s="6" customFormat="1" ht="18" customHeight="1">
      <c r="A41" s="28"/>
      <c r="B41" s="2"/>
      <c r="C41" s="5">
        <v>4010</v>
      </c>
      <c r="D41" s="1" t="s">
        <v>196</v>
      </c>
      <c r="E41" s="8"/>
      <c r="F41" s="19">
        <v>17780</v>
      </c>
    </row>
    <row r="42" spans="1:6" s="6" customFormat="1" ht="17.25" customHeight="1">
      <c r="A42" s="28"/>
      <c r="B42" s="2"/>
      <c r="C42" s="5">
        <v>4110</v>
      </c>
      <c r="D42" s="11" t="s">
        <v>197</v>
      </c>
      <c r="E42" s="8"/>
      <c r="F42" s="19">
        <v>2797</v>
      </c>
    </row>
    <row r="43" spans="1:6" s="6" customFormat="1" ht="17.25" customHeight="1">
      <c r="A43" s="5"/>
      <c r="B43" s="5"/>
      <c r="C43" s="2">
        <v>4120</v>
      </c>
      <c r="D43" s="1" t="s">
        <v>198</v>
      </c>
      <c r="E43" s="8"/>
      <c r="F43" s="19">
        <v>436</v>
      </c>
    </row>
    <row r="44" spans="1:6" s="6" customFormat="1" ht="28.5" customHeight="1">
      <c r="A44" s="5"/>
      <c r="B44" s="14">
        <v>85228</v>
      </c>
      <c r="C44" s="2"/>
      <c r="D44" s="11" t="s">
        <v>208</v>
      </c>
      <c r="E44" s="8"/>
      <c r="F44" s="19">
        <f>F45+F46</f>
        <v>14192</v>
      </c>
    </row>
    <row r="45" spans="1:6" s="6" customFormat="1" ht="17.25" customHeight="1">
      <c r="A45" s="5"/>
      <c r="B45" s="5"/>
      <c r="C45" s="2">
        <v>4010</v>
      </c>
      <c r="D45" s="1" t="s">
        <v>196</v>
      </c>
      <c r="E45" s="8"/>
      <c r="F45" s="19">
        <v>11286</v>
      </c>
    </row>
    <row r="46" spans="1:6" s="6" customFormat="1" ht="18" customHeight="1">
      <c r="A46" s="5"/>
      <c r="B46" s="5"/>
      <c r="C46" s="2">
        <v>4110</v>
      </c>
      <c r="D46" s="11" t="s">
        <v>197</v>
      </c>
      <c r="E46" s="8"/>
      <c r="F46" s="19">
        <v>2906</v>
      </c>
    </row>
    <row r="47" spans="1:6" s="6" customFormat="1" ht="27" customHeight="1">
      <c r="A47" s="66">
        <v>900</v>
      </c>
      <c r="B47" s="43"/>
      <c r="C47" s="43"/>
      <c r="D47" s="86" t="s">
        <v>181</v>
      </c>
      <c r="E47" s="8"/>
      <c r="F47" s="8">
        <f>F48+F51</f>
        <v>47000</v>
      </c>
    </row>
    <row r="48" spans="1:6" s="6" customFormat="1" ht="20.25" customHeight="1">
      <c r="A48" s="5"/>
      <c r="B48" s="5">
        <v>90003</v>
      </c>
      <c r="C48" s="2"/>
      <c r="D48" s="1" t="s">
        <v>182</v>
      </c>
      <c r="E48" s="8"/>
      <c r="F48" s="8">
        <f>F49+F50</f>
        <v>14000</v>
      </c>
    </row>
    <row r="49" spans="1:6" s="6" customFormat="1" ht="18" customHeight="1">
      <c r="A49" s="5"/>
      <c r="B49" s="5"/>
      <c r="C49" s="2">
        <v>4270</v>
      </c>
      <c r="D49" s="87" t="s">
        <v>147</v>
      </c>
      <c r="E49" s="8"/>
      <c r="F49" s="8">
        <v>2000</v>
      </c>
    </row>
    <row r="50" spans="1:6" s="6" customFormat="1" ht="18" customHeight="1">
      <c r="A50" s="5"/>
      <c r="B50" s="5"/>
      <c r="C50" s="2">
        <v>4300</v>
      </c>
      <c r="D50" s="87" t="s">
        <v>99</v>
      </c>
      <c r="E50" s="8"/>
      <c r="F50" s="8">
        <v>12000</v>
      </c>
    </row>
    <row r="51" spans="1:6" s="6" customFormat="1" ht="20.25" customHeight="1">
      <c r="A51" s="5"/>
      <c r="B51" s="5">
        <v>90015</v>
      </c>
      <c r="C51" s="2"/>
      <c r="D51" s="1" t="s">
        <v>183</v>
      </c>
      <c r="E51" s="8"/>
      <c r="F51" s="8">
        <f>F52+F53</f>
        <v>33000</v>
      </c>
    </row>
    <row r="52" spans="1:6" s="6" customFormat="1" ht="17.25" customHeight="1">
      <c r="A52" s="5"/>
      <c r="B52" s="5"/>
      <c r="C52" s="2">
        <v>4260</v>
      </c>
      <c r="D52" s="18" t="s">
        <v>184</v>
      </c>
      <c r="E52" s="8"/>
      <c r="F52" s="8">
        <v>30000</v>
      </c>
    </row>
    <row r="53" spans="1:6" s="6" customFormat="1" ht="17.25" customHeight="1">
      <c r="A53" s="5"/>
      <c r="B53" s="5"/>
      <c r="C53" s="2">
        <v>4270</v>
      </c>
      <c r="D53" s="13" t="s">
        <v>147</v>
      </c>
      <c r="E53" s="8"/>
      <c r="F53" s="8">
        <v>3000</v>
      </c>
    </row>
    <row r="54" spans="1:6" s="3" customFormat="1" ht="18.75" customHeight="1">
      <c r="A54" s="4"/>
      <c r="B54" s="4"/>
      <c r="C54" s="5"/>
      <c r="D54" s="44" t="s">
        <v>105</v>
      </c>
      <c r="E54" s="75">
        <f>E8+E13+E16+E19+E22+E30+E35+E47</f>
        <v>101000</v>
      </c>
      <c r="F54" s="16">
        <f>F8+F13+F16+F19+F22+F30+F35+F47</f>
        <v>377044</v>
      </c>
    </row>
    <row r="55" s="3" customFormat="1" ht="15" customHeight="1">
      <c r="A55" s="3" t="s">
        <v>100</v>
      </c>
    </row>
    <row r="56" spans="1:6" s="3" customFormat="1" ht="144.75" customHeight="1">
      <c r="A56" s="128" t="s">
        <v>219</v>
      </c>
      <c r="B56" s="128"/>
      <c r="C56" s="128"/>
      <c r="D56" s="128"/>
      <c r="E56" s="128"/>
      <c r="F56" s="128"/>
    </row>
    <row r="57" spans="1:6" s="3" customFormat="1" ht="144" customHeight="1">
      <c r="A57" s="128" t="s">
        <v>216</v>
      </c>
      <c r="B57" s="128"/>
      <c r="C57" s="128"/>
      <c r="D57" s="128"/>
      <c r="E57" s="128"/>
      <c r="F57" s="128"/>
    </row>
    <row r="58" spans="1:6" ht="116.25" customHeight="1">
      <c r="A58" s="132" t="s">
        <v>31</v>
      </c>
      <c r="B58" s="132"/>
      <c r="C58" s="132"/>
      <c r="D58" s="132"/>
      <c r="E58" s="132"/>
      <c r="F58" s="132"/>
    </row>
    <row r="59" ht="19.5" customHeight="1"/>
    <row r="60" spans="4:6" ht="12.75">
      <c r="D60" s="131" t="s">
        <v>166</v>
      </c>
      <c r="E60" s="131"/>
      <c r="F60" s="131"/>
    </row>
    <row r="62" spans="4:6" ht="20.25" customHeight="1">
      <c r="D62" s="131" t="s">
        <v>167</v>
      </c>
      <c r="E62" s="131"/>
      <c r="F62" s="131"/>
    </row>
  </sheetData>
  <mergeCells count="9">
    <mergeCell ref="D60:F60"/>
    <mergeCell ref="D62:F62"/>
    <mergeCell ref="A57:F57"/>
    <mergeCell ref="A56:F56"/>
    <mergeCell ref="A58:F58"/>
    <mergeCell ref="D1:F1"/>
    <mergeCell ref="D2:F2"/>
    <mergeCell ref="D3:F3"/>
    <mergeCell ref="B4:F4"/>
  </mergeCells>
  <printOptions/>
  <pageMargins left="0.58" right="0.17" top="0.46" bottom="0.36" header="0.32" footer="0.25"/>
  <pageSetup horizontalDpi="600" verticalDpi="600" orientation="portrait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D3" sqref="D3:F3"/>
    </sheetView>
  </sheetViews>
  <sheetFormatPr defaultColWidth="9.00390625" defaultRowHeight="12.75"/>
  <cols>
    <col min="1" max="1" width="5.875" style="41" customWidth="1"/>
    <col min="2" max="2" width="9.875" style="41" customWidth="1"/>
    <col min="3" max="3" width="7.125" style="41" customWidth="1"/>
    <col min="4" max="4" width="41.625" style="41" customWidth="1"/>
    <col min="5" max="5" width="15.625" style="41" customWidth="1"/>
    <col min="6" max="6" width="15.125" style="41" customWidth="1"/>
    <col min="7" max="16384" width="9.125" style="41" customWidth="1"/>
  </cols>
  <sheetData>
    <row r="1" spans="4:6" ht="18" customHeight="1">
      <c r="D1" s="126" t="s">
        <v>227</v>
      </c>
      <c r="E1" s="126"/>
      <c r="F1" s="126"/>
    </row>
    <row r="2" spans="4:6" ht="17.25" customHeight="1">
      <c r="D2" s="126" t="s">
        <v>120</v>
      </c>
      <c r="E2" s="126"/>
      <c r="F2" s="126"/>
    </row>
    <row r="3" spans="4:6" ht="16.5" customHeight="1">
      <c r="D3" s="126" t="s">
        <v>228</v>
      </c>
      <c r="E3" s="126"/>
      <c r="F3" s="126"/>
    </row>
    <row r="4" spans="2:6" ht="26.25" customHeight="1">
      <c r="B4" s="130" t="s">
        <v>165</v>
      </c>
      <c r="C4" s="130"/>
      <c r="D4" s="130"/>
      <c r="E4" s="130"/>
      <c r="F4" s="130"/>
    </row>
    <row r="5" spans="1:6" ht="20.25" customHeight="1">
      <c r="A5" s="94"/>
      <c r="B5" s="94"/>
      <c r="C5" s="95"/>
      <c r="D5" s="96"/>
      <c r="E5" s="96"/>
      <c r="F5" s="59"/>
    </row>
    <row r="6" spans="1:6" ht="20.25" customHeight="1">
      <c r="A6" s="94"/>
      <c r="B6" s="94" t="s">
        <v>94</v>
      </c>
      <c r="C6" s="95"/>
      <c r="D6" s="96"/>
      <c r="E6" s="96"/>
      <c r="F6" s="59"/>
    </row>
    <row r="7" spans="1:6" ht="20.25" customHeight="1">
      <c r="A7" s="1" t="s">
        <v>95</v>
      </c>
      <c r="B7" s="5" t="s">
        <v>96</v>
      </c>
      <c r="C7" s="5" t="s">
        <v>97</v>
      </c>
      <c r="D7" s="5" t="s">
        <v>98</v>
      </c>
      <c r="E7" s="5" t="s">
        <v>114</v>
      </c>
      <c r="F7" s="5" t="s">
        <v>115</v>
      </c>
    </row>
    <row r="8" spans="1:6" s="6" customFormat="1" ht="30.75" customHeight="1">
      <c r="A8" s="69">
        <v>754</v>
      </c>
      <c r="B8" s="70"/>
      <c r="C8" s="71"/>
      <c r="D8" s="72" t="s">
        <v>160</v>
      </c>
      <c r="E8" s="84">
        <f>E9</f>
        <v>100000</v>
      </c>
      <c r="F8" s="45">
        <f>F9</f>
        <v>0</v>
      </c>
    </row>
    <row r="9" spans="1:6" s="6" customFormat="1" ht="18.75" customHeight="1">
      <c r="A9" s="67"/>
      <c r="B9" s="67">
        <v>75412</v>
      </c>
      <c r="C9" s="68"/>
      <c r="D9" s="1" t="s">
        <v>161</v>
      </c>
      <c r="E9" s="80">
        <f>E10</f>
        <v>100000</v>
      </c>
      <c r="F9" s="19">
        <f>F10</f>
        <v>0</v>
      </c>
    </row>
    <row r="10" spans="1:6" s="6" customFormat="1" ht="33.75" customHeight="1">
      <c r="A10" s="5"/>
      <c r="B10" s="5"/>
      <c r="C10" s="2">
        <v>6060</v>
      </c>
      <c r="D10" s="11" t="s">
        <v>159</v>
      </c>
      <c r="E10" s="8">
        <v>100000</v>
      </c>
      <c r="F10" s="19"/>
    </row>
    <row r="11" spans="1:6" ht="24.75" customHeight="1">
      <c r="A11" s="2"/>
      <c r="B11" s="2"/>
      <c r="C11" s="28"/>
      <c r="D11" s="118" t="s">
        <v>2</v>
      </c>
      <c r="E11" s="84">
        <f>E8</f>
        <v>100000</v>
      </c>
      <c r="F11" s="16">
        <f>F8</f>
        <v>0</v>
      </c>
    </row>
    <row r="12" spans="1:6" ht="20.25" customHeight="1">
      <c r="A12" s="94"/>
      <c r="B12" s="94"/>
      <c r="C12" s="95"/>
      <c r="D12" s="96"/>
      <c r="E12" s="96"/>
      <c r="F12" s="59"/>
    </row>
    <row r="13" spans="2:3" ht="16.5" customHeight="1">
      <c r="B13" s="97" t="s">
        <v>100</v>
      </c>
      <c r="C13" s="97"/>
    </row>
    <row r="14" spans="1:6" ht="88.5" customHeight="1">
      <c r="A14" s="133" t="s">
        <v>0</v>
      </c>
      <c r="B14" s="133"/>
      <c r="C14" s="133"/>
      <c r="D14" s="133"/>
      <c r="E14" s="133"/>
      <c r="F14" s="133"/>
    </row>
    <row r="15" spans="4:6" ht="18" customHeight="1">
      <c r="D15" s="126" t="s">
        <v>3</v>
      </c>
      <c r="E15" s="126"/>
      <c r="F15" s="126"/>
    </row>
    <row r="17" spans="4:6" ht="14.25">
      <c r="D17" s="126" t="s">
        <v>4</v>
      </c>
      <c r="E17" s="126"/>
      <c r="F17" s="126"/>
    </row>
  </sheetData>
  <mergeCells count="7">
    <mergeCell ref="A14:F14"/>
    <mergeCell ref="D15:F15"/>
    <mergeCell ref="D17:F17"/>
    <mergeCell ref="D1:F1"/>
    <mergeCell ref="D2:F2"/>
    <mergeCell ref="D3:F3"/>
    <mergeCell ref="B4:F4"/>
  </mergeCells>
  <printOptions/>
  <pageMargins left="0.54" right="0.19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6">
      <selection activeCell="A16" sqref="A16"/>
    </sheetView>
  </sheetViews>
  <sheetFormatPr defaultColWidth="9.00390625" defaultRowHeight="12.75"/>
  <cols>
    <col min="1" max="1" width="4.125" style="56" customWidth="1"/>
    <col min="2" max="2" width="5.75390625" style="56" customWidth="1"/>
    <col min="3" max="3" width="6.375" style="56" customWidth="1"/>
    <col min="4" max="4" width="5.375" style="56" customWidth="1"/>
    <col min="5" max="5" width="29.25390625" style="56" customWidth="1"/>
    <col min="6" max="6" width="11.00390625" style="56" customWidth="1"/>
    <col min="7" max="7" width="11.125" style="56" customWidth="1"/>
    <col min="8" max="8" width="9.75390625" style="56" customWidth="1"/>
    <col min="9" max="9" width="7.00390625" style="56" customWidth="1"/>
    <col min="10" max="10" width="6.875" style="56" customWidth="1"/>
    <col min="11" max="11" width="9.25390625" style="56" customWidth="1"/>
    <col min="12" max="12" width="10.375" style="56" customWidth="1"/>
    <col min="13" max="13" width="9.375" style="56" customWidth="1"/>
    <col min="14" max="14" width="10.00390625" style="56" customWidth="1"/>
    <col min="15" max="15" width="8.00390625" style="56" customWidth="1"/>
    <col min="16" max="16384" width="9.125" style="56" customWidth="1"/>
  </cols>
  <sheetData>
    <row r="1" spans="9:14" ht="12.75">
      <c r="I1" s="134" t="s">
        <v>225</v>
      </c>
      <c r="J1" s="134"/>
      <c r="K1" s="134"/>
      <c r="L1" s="134"/>
      <c r="M1" s="134"/>
      <c r="N1" s="134"/>
    </row>
    <row r="2" spans="9:14" ht="12.75">
      <c r="I2" s="134" t="s">
        <v>226</v>
      </c>
      <c r="J2" s="134"/>
      <c r="K2" s="134"/>
      <c r="L2" s="134"/>
      <c r="M2" s="134"/>
      <c r="N2" s="134"/>
    </row>
    <row r="3" ht="11.25" customHeight="1"/>
    <row r="4" spans="1:15" ht="12.75">
      <c r="A4" s="135" t="s">
        <v>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</row>
    <row r="5" spans="1:15" ht="21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</row>
    <row r="6" spans="1:15" ht="15" customHeight="1">
      <c r="A6" s="136" t="s">
        <v>6</v>
      </c>
      <c r="B6" s="136" t="s">
        <v>95</v>
      </c>
      <c r="C6" s="136" t="s">
        <v>7</v>
      </c>
      <c r="D6" s="136" t="s">
        <v>97</v>
      </c>
      <c r="E6" s="137" t="s">
        <v>8</v>
      </c>
      <c r="F6" s="137" t="s">
        <v>87</v>
      </c>
      <c r="G6" s="138" t="s">
        <v>92</v>
      </c>
      <c r="H6" s="139"/>
      <c r="I6" s="139"/>
      <c r="J6" s="139"/>
      <c r="K6" s="139"/>
      <c r="L6" s="139"/>
      <c r="M6" s="139"/>
      <c r="N6" s="140"/>
      <c r="O6" s="141" t="s">
        <v>106</v>
      </c>
    </row>
    <row r="7" spans="1:15" ht="12.75">
      <c r="A7" s="136"/>
      <c r="B7" s="136"/>
      <c r="C7" s="136"/>
      <c r="D7" s="136"/>
      <c r="E7" s="137"/>
      <c r="F7" s="137"/>
      <c r="G7" s="137" t="s">
        <v>9</v>
      </c>
      <c r="H7" s="137" t="s">
        <v>88</v>
      </c>
      <c r="I7" s="137"/>
      <c r="J7" s="137"/>
      <c r="K7" s="137"/>
      <c r="L7" s="137" t="s">
        <v>10</v>
      </c>
      <c r="M7" s="137" t="s">
        <v>11</v>
      </c>
      <c r="N7" s="137" t="s">
        <v>12</v>
      </c>
      <c r="O7" s="141"/>
    </row>
    <row r="8" spans="1:15" ht="12.75" customHeight="1">
      <c r="A8" s="136"/>
      <c r="B8" s="136"/>
      <c r="C8" s="136"/>
      <c r="D8" s="136"/>
      <c r="E8" s="137"/>
      <c r="F8" s="137"/>
      <c r="G8" s="137"/>
      <c r="H8" s="137" t="s">
        <v>89</v>
      </c>
      <c r="I8" s="137" t="s">
        <v>90</v>
      </c>
      <c r="J8" s="137" t="s">
        <v>13</v>
      </c>
      <c r="K8" s="142" t="s">
        <v>14</v>
      </c>
      <c r="L8" s="137"/>
      <c r="M8" s="137"/>
      <c r="N8" s="137"/>
      <c r="O8" s="141"/>
    </row>
    <row r="9" spans="1:15" ht="12.75">
      <c r="A9" s="136"/>
      <c r="B9" s="136"/>
      <c r="C9" s="136"/>
      <c r="D9" s="136"/>
      <c r="E9" s="137"/>
      <c r="F9" s="137"/>
      <c r="G9" s="137"/>
      <c r="H9" s="137"/>
      <c r="I9" s="137"/>
      <c r="J9" s="137"/>
      <c r="K9" s="142"/>
      <c r="L9" s="137"/>
      <c r="M9" s="137"/>
      <c r="N9" s="137"/>
      <c r="O9" s="141"/>
    </row>
    <row r="10" spans="1:15" ht="80.25" customHeight="1">
      <c r="A10" s="136"/>
      <c r="B10" s="136"/>
      <c r="C10" s="136"/>
      <c r="D10" s="136"/>
      <c r="E10" s="137"/>
      <c r="F10" s="137"/>
      <c r="G10" s="137"/>
      <c r="H10" s="137"/>
      <c r="I10" s="137"/>
      <c r="J10" s="137"/>
      <c r="K10" s="142"/>
      <c r="L10" s="137"/>
      <c r="M10" s="137"/>
      <c r="N10" s="137"/>
      <c r="O10" s="141"/>
    </row>
    <row r="11" spans="1:15" ht="16.5" customHeight="1">
      <c r="A11" s="53">
        <v>1</v>
      </c>
      <c r="B11" s="53">
        <v>2</v>
      </c>
      <c r="C11" s="53">
        <v>3</v>
      </c>
      <c r="D11" s="53">
        <v>4</v>
      </c>
      <c r="E11" s="53">
        <v>5</v>
      </c>
      <c r="F11" s="53">
        <v>6</v>
      </c>
      <c r="G11" s="53">
        <v>7</v>
      </c>
      <c r="H11" s="53">
        <v>8</v>
      </c>
      <c r="I11" s="53">
        <v>9</v>
      </c>
      <c r="J11" s="53">
        <v>10</v>
      </c>
      <c r="K11" s="53">
        <v>11</v>
      </c>
      <c r="L11" s="53">
        <v>12</v>
      </c>
      <c r="M11" s="53">
        <v>13</v>
      </c>
      <c r="N11" s="53">
        <v>14</v>
      </c>
      <c r="O11" s="53">
        <v>15</v>
      </c>
    </row>
    <row r="12" spans="1:15" ht="79.5" customHeight="1">
      <c r="A12" s="53">
        <v>1</v>
      </c>
      <c r="B12" s="98" t="s">
        <v>102</v>
      </c>
      <c r="C12" s="98" t="s">
        <v>103</v>
      </c>
      <c r="D12" s="53">
        <v>6050</v>
      </c>
      <c r="E12" s="99" t="s">
        <v>15</v>
      </c>
      <c r="F12" s="100">
        <v>2140000</v>
      </c>
      <c r="G12" s="100">
        <f>H12</f>
        <v>256000</v>
      </c>
      <c r="H12" s="100">
        <v>256000</v>
      </c>
      <c r="I12" s="54"/>
      <c r="J12" s="55"/>
      <c r="K12" s="54"/>
      <c r="L12" s="101" t="s">
        <v>16</v>
      </c>
      <c r="M12" s="101" t="s">
        <v>17</v>
      </c>
      <c r="N12" s="101" t="s">
        <v>18</v>
      </c>
      <c r="O12" s="55" t="s">
        <v>19</v>
      </c>
    </row>
    <row r="13" spans="1:15" ht="33.75" customHeight="1">
      <c r="A13" s="53">
        <v>2</v>
      </c>
      <c r="B13" s="98" t="s">
        <v>102</v>
      </c>
      <c r="C13" s="98" t="s">
        <v>103</v>
      </c>
      <c r="D13" s="54">
        <v>6050</v>
      </c>
      <c r="E13" s="55" t="s">
        <v>20</v>
      </c>
      <c r="F13" s="100">
        <f>G13+L13+M13</f>
        <v>2556000</v>
      </c>
      <c r="G13" s="100">
        <f>H13</f>
        <v>56000</v>
      </c>
      <c r="H13" s="100">
        <v>56000</v>
      </c>
      <c r="I13" s="54"/>
      <c r="J13" s="55"/>
      <c r="K13" s="54"/>
      <c r="L13" s="100">
        <v>2500000</v>
      </c>
      <c r="M13" s="102"/>
      <c r="N13" s="100"/>
      <c r="O13" s="53" t="s">
        <v>21</v>
      </c>
    </row>
    <row r="14" spans="1:15" s="107" customFormat="1" ht="26.25" customHeight="1">
      <c r="A14" s="144" t="s">
        <v>22</v>
      </c>
      <c r="B14" s="145"/>
      <c r="C14" s="145"/>
      <c r="D14" s="145"/>
      <c r="E14" s="146"/>
      <c r="F14" s="103">
        <f>F12+F13</f>
        <v>4696000</v>
      </c>
      <c r="G14" s="103">
        <f>SUM(G12:G13)</f>
        <v>312000</v>
      </c>
      <c r="H14" s="103">
        <f>SUM(H12:H13)</f>
        <v>312000</v>
      </c>
      <c r="I14" s="104"/>
      <c r="J14" s="105"/>
      <c r="K14" s="104"/>
      <c r="L14" s="103">
        <v>3000000</v>
      </c>
      <c r="M14" s="103">
        <v>400000</v>
      </c>
      <c r="N14" s="103">
        <v>1000000</v>
      </c>
      <c r="O14" s="106"/>
    </row>
    <row r="15" spans="1:15" s="107" customFormat="1" ht="79.5" customHeight="1">
      <c r="A15" s="106">
        <v>3</v>
      </c>
      <c r="B15" s="14">
        <v>600</v>
      </c>
      <c r="C15" s="14">
        <v>60016</v>
      </c>
      <c r="D15" s="14">
        <v>6050</v>
      </c>
      <c r="E15" s="9" t="s">
        <v>23</v>
      </c>
      <c r="F15" s="100">
        <v>3490645</v>
      </c>
      <c r="G15" s="100">
        <f>H15+K15</f>
        <v>1167151</v>
      </c>
      <c r="H15" s="100">
        <v>300000</v>
      </c>
      <c r="I15" s="108"/>
      <c r="J15" s="105"/>
      <c r="K15" s="100">
        <v>867151</v>
      </c>
      <c r="L15" s="109" t="s">
        <v>24</v>
      </c>
      <c r="M15" s="103"/>
      <c r="N15" s="103"/>
      <c r="O15" s="55" t="s">
        <v>19</v>
      </c>
    </row>
    <row r="16" spans="1:15" s="107" customFormat="1" ht="171.75" customHeight="1">
      <c r="A16" s="53">
        <v>4</v>
      </c>
      <c r="B16" s="14">
        <v>600</v>
      </c>
      <c r="C16" s="14">
        <v>60016</v>
      </c>
      <c r="D16" s="14">
        <v>6050</v>
      </c>
      <c r="E16" s="9" t="s">
        <v>25</v>
      </c>
      <c r="F16" s="100">
        <v>7827723</v>
      </c>
      <c r="G16" s="100">
        <f>H16+K16</f>
        <v>4655679</v>
      </c>
      <c r="H16" s="100">
        <v>2450000</v>
      </c>
      <c r="I16" s="110"/>
      <c r="J16" s="55"/>
      <c r="K16" s="100">
        <v>2205679</v>
      </c>
      <c r="L16" s="109" t="s">
        <v>26</v>
      </c>
      <c r="M16" s="103"/>
      <c r="N16" s="103"/>
      <c r="O16" s="55" t="s">
        <v>19</v>
      </c>
    </row>
    <row r="17" spans="1:15" s="107" customFormat="1" ht="24" customHeight="1">
      <c r="A17" s="144" t="s">
        <v>27</v>
      </c>
      <c r="B17" s="145"/>
      <c r="C17" s="145"/>
      <c r="D17" s="145"/>
      <c r="E17" s="146" t="s">
        <v>28</v>
      </c>
      <c r="F17" s="103">
        <f>SUM(F15:F16)</f>
        <v>11318368</v>
      </c>
      <c r="G17" s="103">
        <v>5822830</v>
      </c>
      <c r="H17" s="103">
        <f>SUM(H15:H16)</f>
        <v>2750000</v>
      </c>
      <c r="I17" s="104"/>
      <c r="J17" s="105"/>
      <c r="K17" s="103">
        <f>K15+K16</f>
        <v>3072830</v>
      </c>
      <c r="L17" s="103">
        <v>5495538</v>
      </c>
      <c r="M17" s="103"/>
      <c r="N17" s="103"/>
      <c r="O17" s="106"/>
    </row>
    <row r="18" spans="1:15" ht="166.5" customHeight="1">
      <c r="A18" s="53">
        <v>5</v>
      </c>
      <c r="B18" s="53">
        <v>900</v>
      </c>
      <c r="C18" s="53">
        <v>90015</v>
      </c>
      <c r="D18" s="54">
        <v>6050</v>
      </c>
      <c r="E18" s="99" t="s">
        <v>29</v>
      </c>
      <c r="F18" s="100">
        <f>G18+L18+M18+N18</f>
        <v>620000</v>
      </c>
      <c r="G18" s="100">
        <f>H18</f>
        <v>70000</v>
      </c>
      <c r="H18" s="100">
        <v>70000</v>
      </c>
      <c r="I18" s="54"/>
      <c r="J18" s="55"/>
      <c r="K18" s="110"/>
      <c r="L18" s="100">
        <v>350000</v>
      </c>
      <c r="M18" s="100">
        <v>100000</v>
      </c>
      <c r="N18" s="100">
        <v>100000</v>
      </c>
      <c r="O18" s="53" t="s">
        <v>21</v>
      </c>
    </row>
    <row r="19" spans="1:15" s="107" customFormat="1" ht="27.75" customHeight="1">
      <c r="A19" s="147" t="s">
        <v>109</v>
      </c>
      <c r="B19" s="148"/>
      <c r="C19" s="148"/>
      <c r="D19" s="148"/>
      <c r="E19" s="149"/>
      <c r="F19" s="103">
        <f>F18</f>
        <v>620000</v>
      </c>
      <c r="G19" s="103">
        <f>G18</f>
        <v>70000</v>
      </c>
      <c r="H19" s="103">
        <f>H18</f>
        <v>70000</v>
      </c>
      <c r="I19" s="103">
        <v>0</v>
      </c>
      <c r="J19" s="103">
        <v>0</v>
      </c>
      <c r="K19" s="103">
        <v>0</v>
      </c>
      <c r="L19" s="103">
        <f>SUM(L18)</f>
        <v>350000</v>
      </c>
      <c r="M19" s="103">
        <f>SUM(M18)</f>
        <v>100000</v>
      </c>
      <c r="N19" s="103">
        <f>SUM(N18)</f>
        <v>100000</v>
      </c>
      <c r="O19" s="104"/>
    </row>
    <row r="20" spans="1:15" ht="20.25" customHeight="1">
      <c r="A20" s="150" t="s">
        <v>104</v>
      </c>
      <c r="B20" s="123"/>
      <c r="C20" s="123"/>
      <c r="D20" s="123"/>
      <c r="E20" s="124"/>
      <c r="F20" s="100">
        <f>F14+F17+F19</f>
        <v>16634368</v>
      </c>
      <c r="G20" s="100">
        <f>G14+G17+G19</f>
        <v>6204830</v>
      </c>
      <c r="H20" s="111">
        <f>H14+H17+H19</f>
        <v>3132000</v>
      </c>
      <c r="I20" s="100">
        <f aca="true" t="shared" si="0" ref="I20:N20">I14+I19</f>
        <v>0</v>
      </c>
      <c r="J20" s="100">
        <f t="shared" si="0"/>
        <v>0</v>
      </c>
      <c r="K20" s="100">
        <f>K17</f>
        <v>3072830</v>
      </c>
      <c r="L20" s="100">
        <f>L14+L17+L19</f>
        <v>8845538</v>
      </c>
      <c r="M20" s="100">
        <f t="shared" si="0"/>
        <v>500000</v>
      </c>
      <c r="N20" s="100">
        <f t="shared" si="0"/>
        <v>1100000</v>
      </c>
      <c r="O20" s="112" t="s">
        <v>91</v>
      </c>
    </row>
    <row r="21" spans="1:15" ht="12.75" customHeight="1">
      <c r="A21" s="113"/>
      <c r="B21" s="113"/>
      <c r="C21" s="113"/>
      <c r="D21" s="113"/>
      <c r="E21" s="113"/>
      <c r="F21" s="114"/>
      <c r="G21" s="115"/>
      <c r="H21" s="114"/>
      <c r="I21" s="114"/>
      <c r="J21" s="114"/>
      <c r="K21" s="114"/>
      <c r="L21" s="114"/>
      <c r="M21" s="114"/>
      <c r="N21" s="114"/>
      <c r="O21" s="116"/>
    </row>
    <row r="22" spans="1:15" ht="19.5" customHeight="1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17"/>
      <c r="L22" s="117"/>
      <c r="M22" s="117"/>
      <c r="N22" s="117"/>
      <c r="O22" s="117"/>
    </row>
    <row r="23" spans="11:14" ht="12.75">
      <c r="K23" s="129" t="s">
        <v>93</v>
      </c>
      <c r="L23" s="129"/>
      <c r="M23" s="129"/>
      <c r="N23" s="129"/>
    </row>
    <row r="25" spans="11:14" ht="12.75">
      <c r="K25" s="129" t="s">
        <v>101</v>
      </c>
      <c r="L25" s="129"/>
      <c r="M25" s="129"/>
      <c r="N25" s="129"/>
    </row>
  </sheetData>
  <mergeCells count="27">
    <mergeCell ref="A22:J22"/>
    <mergeCell ref="K23:N23"/>
    <mergeCell ref="K25:N25"/>
    <mergeCell ref="A14:E14"/>
    <mergeCell ref="A17:E17"/>
    <mergeCell ref="A19:E19"/>
    <mergeCell ref="A20:E20"/>
    <mergeCell ref="O6:O10"/>
    <mergeCell ref="G7:G10"/>
    <mergeCell ref="H7:K7"/>
    <mergeCell ref="L7:L10"/>
    <mergeCell ref="M7:M10"/>
    <mergeCell ref="N7:N10"/>
    <mergeCell ref="H8:H10"/>
    <mergeCell ref="I8:I10"/>
    <mergeCell ref="J8:J10"/>
    <mergeCell ref="K8:K10"/>
    <mergeCell ref="I1:N1"/>
    <mergeCell ref="I2:N2"/>
    <mergeCell ref="A4:O4"/>
    <mergeCell ref="A6:A10"/>
    <mergeCell ref="B6:B10"/>
    <mergeCell ref="C6:C10"/>
    <mergeCell ref="D6:D10"/>
    <mergeCell ref="E6:E10"/>
    <mergeCell ref="F6:F10"/>
    <mergeCell ref="G6:N6"/>
  </mergeCells>
  <printOptions/>
  <pageMargins left="0.42" right="0.17" top="0.59" bottom="0.47" header="0.29" footer="0.27"/>
  <pageSetup horizontalDpi="600" verticalDpi="600" orientation="landscape" paperSize="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H2" sqref="H2:L2"/>
    </sheetView>
  </sheetViews>
  <sheetFormatPr defaultColWidth="9.00390625" defaultRowHeight="12.75"/>
  <cols>
    <col min="1" max="1" width="5.125" style="3" customWidth="1"/>
    <col min="2" max="2" width="6.75390625" style="3" customWidth="1"/>
    <col min="3" max="3" width="8.25390625" style="3" customWidth="1"/>
    <col min="4" max="4" width="7.25390625" style="3" customWidth="1"/>
    <col min="5" max="5" width="37.00390625" style="3" customWidth="1"/>
    <col min="6" max="6" width="12.25390625" style="3" customWidth="1"/>
    <col min="7" max="7" width="10.25390625" style="3" customWidth="1"/>
    <col min="8" max="8" width="11.00390625" style="3" customWidth="1"/>
    <col min="9" max="10" width="10.25390625" style="3" customWidth="1"/>
    <col min="11" max="11" width="9.25390625" style="3" customWidth="1"/>
    <col min="12" max="12" width="14.875" style="3" customWidth="1"/>
    <col min="13" max="16384" width="9.125" style="3" customWidth="1"/>
  </cols>
  <sheetData>
    <row r="1" spans="8:12" ht="14.25">
      <c r="H1" s="121" t="s">
        <v>221</v>
      </c>
      <c r="I1" s="121"/>
      <c r="J1" s="121"/>
      <c r="K1" s="121"/>
      <c r="L1" s="121"/>
    </row>
    <row r="2" spans="8:12" ht="14.25">
      <c r="H2" s="121" t="s">
        <v>224</v>
      </c>
      <c r="I2" s="121"/>
      <c r="J2" s="121"/>
      <c r="K2" s="121"/>
      <c r="L2" s="121"/>
    </row>
    <row r="3" ht="8.25" customHeight="1"/>
    <row r="4" spans="1:12" ht="16.5" customHeight="1">
      <c r="A4" s="122" t="s">
        <v>121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9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0" t="s">
        <v>84</v>
      </c>
    </row>
    <row r="6" spans="1:12" ht="15">
      <c r="A6" s="151" t="s">
        <v>85</v>
      </c>
      <c r="B6" s="151" t="s">
        <v>95</v>
      </c>
      <c r="C6" s="151" t="s">
        <v>122</v>
      </c>
      <c r="D6" s="151" t="s">
        <v>97</v>
      </c>
      <c r="E6" s="152" t="s">
        <v>86</v>
      </c>
      <c r="F6" s="152" t="s">
        <v>87</v>
      </c>
      <c r="G6" s="152" t="s">
        <v>92</v>
      </c>
      <c r="H6" s="152"/>
      <c r="I6" s="152"/>
      <c r="J6" s="152"/>
      <c r="K6" s="152"/>
      <c r="L6" s="153" t="s">
        <v>106</v>
      </c>
    </row>
    <row r="7" spans="1:12" ht="15">
      <c r="A7" s="151"/>
      <c r="B7" s="151"/>
      <c r="C7" s="151"/>
      <c r="D7" s="151"/>
      <c r="E7" s="152"/>
      <c r="F7" s="152"/>
      <c r="G7" s="152" t="s">
        <v>123</v>
      </c>
      <c r="H7" s="152" t="s">
        <v>88</v>
      </c>
      <c r="I7" s="152"/>
      <c r="J7" s="152"/>
      <c r="K7" s="152"/>
      <c r="L7" s="154"/>
    </row>
    <row r="8" spans="1:12" ht="14.25">
      <c r="A8" s="151"/>
      <c r="B8" s="151"/>
      <c r="C8" s="151"/>
      <c r="D8" s="151"/>
      <c r="E8" s="152"/>
      <c r="F8" s="152"/>
      <c r="G8" s="152"/>
      <c r="H8" s="152" t="s">
        <v>89</v>
      </c>
      <c r="I8" s="152" t="s">
        <v>90</v>
      </c>
      <c r="J8" s="152" t="s">
        <v>124</v>
      </c>
      <c r="K8" s="137" t="s">
        <v>107</v>
      </c>
      <c r="L8" s="154"/>
    </row>
    <row r="9" spans="1:12" ht="14.25">
      <c r="A9" s="151"/>
      <c r="B9" s="151"/>
      <c r="C9" s="151"/>
      <c r="D9" s="151"/>
      <c r="E9" s="152"/>
      <c r="F9" s="152"/>
      <c r="G9" s="152"/>
      <c r="H9" s="152"/>
      <c r="I9" s="152"/>
      <c r="J9" s="152"/>
      <c r="K9" s="137"/>
      <c r="L9" s="154"/>
    </row>
    <row r="10" spans="1:12" ht="54" customHeight="1">
      <c r="A10" s="151"/>
      <c r="B10" s="151"/>
      <c r="C10" s="151"/>
      <c r="D10" s="151"/>
      <c r="E10" s="152"/>
      <c r="F10" s="152"/>
      <c r="G10" s="152"/>
      <c r="H10" s="152"/>
      <c r="I10" s="152"/>
      <c r="J10" s="152"/>
      <c r="K10" s="137"/>
      <c r="L10" s="155"/>
    </row>
    <row r="11" spans="1:12" ht="19.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</row>
    <row r="12" spans="1:12" ht="69.75" customHeight="1">
      <c r="A12" s="14">
        <v>1</v>
      </c>
      <c r="B12" s="17" t="s">
        <v>102</v>
      </c>
      <c r="C12" s="17" t="s">
        <v>103</v>
      </c>
      <c r="D12" s="14">
        <v>6050</v>
      </c>
      <c r="E12" s="9" t="s">
        <v>80</v>
      </c>
      <c r="F12" s="51">
        <f>G12</f>
        <v>60000</v>
      </c>
      <c r="G12" s="51">
        <f>H12</f>
        <v>60000</v>
      </c>
      <c r="H12" s="22">
        <v>60000</v>
      </c>
      <c r="I12" s="14"/>
      <c r="J12" s="14"/>
      <c r="K12" s="14"/>
      <c r="L12" s="23" t="s">
        <v>126</v>
      </c>
    </row>
    <row r="13" spans="1:12" s="7" customFormat="1" ht="21.75" customHeight="1">
      <c r="A13" s="156" t="s">
        <v>128</v>
      </c>
      <c r="B13" s="157"/>
      <c r="C13" s="157"/>
      <c r="D13" s="157"/>
      <c r="E13" s="158"/>
      <c r="F13" s="52">
        <f>SUM(F12)</f>
        <v>60000</v>
      </c>
      <c r="G13" s="52">
        <f>SUM(G12)</f>
        <v>60000</v>
      </c>
      <c r="H13" s="52">
        <f>SUM(H12)</f>
        <v>60000</v>
      </c>
      <c r="I13" s="12"/>
      <c r="J13" s="12"/>
      <c r="K13" s="12"/>
      <c r="L13" s="12"/>
    </row>
    <row r="14" spans="1:12" ht="30.75" customHeight="1">
      <c r="A14" s="17" t="s">
        <v>134</v>
      </c>
      <c r="B14" s="17" t="s">
        <v>135</v>
      </c>
      <c r="C14" s="17" t="s">
        <v>136</v>
      </c>
      <c r="D14" s="17" t="s">
        <v>137</v>
      </c>
      <c r="E14" s="15" t="s">
        <v>138</v>
      </c>
      <c r="F14" s="51">
        <f>G14</f>
        <v>10000</v>
      </c>
      <c r="G14" s="51">
        <f>H14</f>
        <v>10000</v>
      </c>
      <c r="H14" s="51">
        <v>10000</v>
      </c>
      <c r="I14" s="14"/>
      <c r="J14" s="14"/>
      <c r="K14" s="14"/>
      <c r="L14" s="23" t="s">
        <v>126</v>
      </c>
    </row>
    <row r="15" spans="1:12" s="7" customFormat="1" ht="28.5" customHeight="1">
      <c r="A15" s="165" t="s">
        <v>81</v>
      </c>
      <c r="B15" s="166"/>
      <c r="C15" s="166"/>
      <c r="D15" s="166"/>
      <c r="E15" s="167"/>
      <c r="F15" s="52">
        <f>SUM(F14)</f>
        <v>10000</v>
      </c>
      <c r="G15" s="52">
        <f>SUM(G14)</f>
        <v>10000</v>
      </c>
      <c r="H15" s="52">
        <f>SUM(H14)</f>
        <v>10000</v>
      </c>
      <c r="I15" s="12"/>
      <c r="J15" s="12"/>
      <c r="K15" s="12"/>
      <c r="L15" s="12"/>
    </row>
    <row r="16" spans="1:12" ht="74.25" customHeight="1">
      <c r="A16" s="14">
        <v>3</v>
      </c>
      <c r="B16" s="14">
        <v>600</v>
      </c>
      <c r="C16" s="14">
        <v>60013</v>
      </c>
      <c r="D16" s="14">
        <v>6050</v>
      </c>
      <c r="E16" s="15" t="s">
        <v>125</v>
      </c>
      <c r="F16" s="22">
        <f aca="true" t="shared" si="0" ref="F16:G21">G16</f>
        <v>130000</v>
      </c>
      <c r="G16" s="22">
        <f t="shared" si="0"/>
        <v>130000</v>
      </c>
      <c r="H16" s="22">
        <v>130000</v>
      </c>
      <c r="I16" s="23"/>
      <c r="J16" s="24"/>
      <c r="K16" s="23"/>
      <c r="L16" s="23" t="s">
        <v>126</v>
      </c>
    </row>
    <row r="17" spans="1:12" ht="157.5" customHeight="1">
      <c r="A17" s="14">
        <v>4</v>
      </c>
      <c r="B17" s="14">
        <v>600</v>
      </c>
      <c r="C17" s="14">
        <v>60013</v>
      </c>
      <c r="D17" s="23">
        <v>6050</v>
      </c>
      <c r="E17" s="9" t="s">
        <v>220</v>
      </c>
      <c r="F17" s="22">
        <f t="shared" si="0"/>
        <v>77600</v>
      </c>
      <c r="G17" s="22">
        <f t="shared" si="0"/>
        <v>77600</v>
      </c>
      <c r="H17" s="22">
        <v>77600</v>
      </c>
      <c r="I17" s="23"/>
      <c r="J17" s="24"/>
      <c r="K17" s="23"/>
      <c r="L17" s="23" t="s">
        <v>126</v>
      </c>
    </row>
    <row r="18" spans="1:12" ht="131.25" customHeight="1">
      <c r="A18" s="14">
        <v>5</v>
      </c>
      <c r="B18" s="14">
        <v>600</v>
      </c>
      <c r="C18" s="14">
        <v>60013</v>
      </c>
      <c r="D18" s="23">
        <v>6050</v>
      </c>
      <c r="E18" s="50" t="s">
        <v>200</v>
      </c>
      <c r="F18" s="22">
        <f>G18</f>
        <v>500000</v>
      </c>
      <c r="G18" s="22">
        <f>H18</f>
        <v>500000</v>
      </c>
      <c r="H18" s="22">
        <v>500000</v>
      </c>
      <c r="I18" s="23"/>
      <c r="J18" s="24"/>
      <c r="K18" s="23"/>
      <c r="L18" s="23" t="s">
        <v>126</v>
      </c>
    </row>
    <row r="19" spans="1:12" ht="57" customHeight="1">
      <c r="A19" s="14">
        <v>6</v>
      </c>
      <c r="B19" s="14">
        <v>600</v>
      </c>
      <c r="C19" s="14">
        <v>60016</v>
      </c>
      <c r="D19" s="23">
        <v>6050</v>
      </c>
      <c r="E19" s="50" t="s">
        <v>133</v>
      </c>
      <c r="F19" s="22">
        <f t="shared" si="0"/>
        <v>30000</v>
      </c>
      <c r="G19" s="22">
        <f t="shared" si="0"/>
        <v>30000</v>
      </c>
      <c r="H19" s="22">
        <v>30000</v>
      </c>
      <c r="I19" s="23"/>
      <c r="J19" s="24"/>
      <c r="K19" s="23"/>
      <c r="L19" s="23" t="s">
        <v>126</v>
      </c>
    </row>
    <row r="20" spans="1:12" ht="74.25" customHeight="1">
      <c r="A20" s="14">
        <v>7</v>
      </c>
      <c r="B20" s="14">
        <v>600</v>
      </c>
      <c r="C20" s="14">
        <v>60016</v>
      </c>
      <c r="D20" s="23">
        <v>6050</v>
      </c>
      <c r="E20" s="50" t="s">
        <v>142</v>
      </c>
      <c r="F20" s="22">
        <f t="shared" si="0"/>
        <v>34000</v>
      </c>
      <c r="G20" s="22">
        <f t="shared" si="0"/>
        <v>34000</v>
      </c>
      <c r="H20" s="22">
        <v>34000</v>
      </c>
      <c r="I20" s="23"/>
      <c r="J20" s="24"/>
      <c r="K20" s="23"/>
      <c r="L20" s="23" t="s">
        <v>126</v>
      </c>
    </row>
    <row r="21" spans="1:12" s="56" customFormat="1" ht="87.75" customHeight="1">
      <c r="A21" s="53">
        <v>8</v>
      </c>
      <c r="B21" s="14">
        <v>600</v>
      </c>
      <c r="C21" s="14">
        <v>60016</v>
      </c>
      <c r="D21" s="23">
        <v>6050</v>
      </c>
      <c r="E21" s="50" t="s">
        <v>129</v>
      </c>
      <c r="F21" s="22">
        <f t="shared" si="0"/>
        <v>37000</v>
      </c>
      <c r="G21" s="22">
        <f t="shared" si="0"/>
        <v>37000</v>
      </c>
      <c r="H21" s="22">
        <v>37000</v>
      </c>
      <c r="I21" s="54"/>
      <c r="J21" s="55"/>
      <c r="K21" s="54"/>
      <c r="L21" s="23" t="s">
        <v>126</v>
      </c>
    </row>
    <row r="22" spans="1:12" s="7" customFormat="1" ht="24.75" customHeight="1">
      <c r="A22" s="159" t="s">
        <v>108</v>
      </c>
      <c r="B22" s="160"/>
      <c r="C22" s="160"/>
      <c r="D22" s="160"/>
      <c r="E22" s="161"/>
      <c r="F22" s="25">
        <f>G22</f>
        <v>808600</v>
      </c>
      <c r="G22" s="25">
        <f>H22</f>
        <v>808600</v>
      </c>
      <c r="H22" s="25">
        <f>SUM(H16:H21)</f>
        <v>808600</v>
      </c>
      <c r="I22" s="29"/>
      <c r="J22" s="30"/>
      <c r="K22" s="29"/>
      <c r="L22" s="29"/>
    </row>
    <row r="23" spans="1:12" ht="30" customHeight="1">
      <c r="A23" s="14">
        <v>9</v>
      </c>
      <c r="B23" s="14">
        <v>750</v>
      </c>
      <c r="C23" s="14">
        <v>75023</v>
      </c>
      <c r="D23" s="14">
        <v>6060</v>
      </c>
      <c r="E23" s="15" t="s">
        <v>127</v>
      </c>
      <c r="F23" s="22">
        <f>G23</f>
        <v>12000</v>
      </c>
      <c r="G23" s="22">
        <f>H23</f>
        <v>12000</v>
      </c>
      <c r="H23" s="22">
        <v>12000</v>
      </c>
      <c r="I23" s="23"/>
      <c r="J23" s="24"/>
      <c r="K23" s="23"/>
      <c r="L23" s="23" t="s">
        <v>126</v>
      </c>
    </row>
    <row r="24" spans="1:12" s="7" customFormat="1" ht="27" customHeight="1">
      <c r="A24" s="162" t="s">
        <v>83</v>
      </c>
      <c r="B24" s="163"/>
      <c r="C24" s="163"/>
      <c r="D24" s="163"/>
      <c r="E24" s="164"/>
      <c r="F24" s="25">
        <f>SUM(F23)</f>
        <v>12000</v>
      </c>
      <c r="G24" s="25">
        <f>SUM(G23)</f>
        <v>12000</v>
      </c>
      <c r="H24" s="25">
        <f>SUM(H23)</f>
        <v>12000</v>
      </c>
      <c r="I24" s="29"/>
      <c r="J24" s="30"/>
      <c r="K24" s="29"/>
      <c r="L24" s="29"/>
    </row>
    <row r="25" spans="1:12" s="56" customFormat="1" ht="47.25" customHeight="1">
      <c r="A25" s="53">
        <v>10</v>
      </c>
      <c r="B25" s="15">
        <v>754</v>
      </c>
      <c r="C25" s="15">
        <v>75412</v>
      </c>
      <c r="D25" s="15">
        <v>6060</v>
      </c>
      <c r="E25" s="15" t="s">
        <v>169</v>
      </c>
      <c r="F25" s="22">
        <f>G25</f>
        <v>850000</v>
      </c>
      <c r="G25" s="22">
        <v>850000</v>
      </c>
      <c r="H25" s="22">
        <v>101000</v>
      </c>
      <c r="I25" s="54"/>
      <c r="J25" s="82" t="s">
        <v>206</v>
      </c>
      <c r="K25" s="54"/>
      <c r="L25" s="23" t="s">
        <v>126</v>
      </c>
    </row>
    <row r="26" spans="1:12" s="56" customFormat="1" ht="27.75" customHeight="1">
      <c r="A26" s="53">
        <v>11</v>
      </c>
      <c r="B26" s="15">
        <v>754</v>
      </c>
      <c r="C26" s="15">
        <v>75495</v>
      </c>
      <c r="D26" s="15">
        <v>6050</v>
      </c>
      <c r="E26" s="15" t="s">
        <v>139</v>
      </c>
      <c r="F26" s="22">
        <f>G26</f>
        <v>260000</v>
      </c>
      <c r="G26" s="22">
        <f>H26</f>
        <v>260000</v>
      </c>
      <c r="H26" s="22">
        <v>260000</v>
      </c>
      <c r="I26" s="54"/>
      <c r="J26" s="22"/>
      <c r="K26" s="54"/>
      <c r="L26" s="23" t="s">
        <v>126</v>
      </c>
    </row>
    <row r="27" spans="1:12" s="7" customFormat="1" ht="27" customHeight="1">
      <c r="A27" s="165" t="s">
        <v>130</v>
      </c>
      <c r="B27" s="166"/>
      <c r="C27" s="166"/>
      <c r="D27" s="166"/>
      <c r="E27" s="167"/>
      <c r="F27" s="25">
        <f>SUM(F25:F26)</f>
        <v>1110000</v>
      </c>
      <c r="G27" s="25">
        <f>SUM(G25:G26)</f>
        <v>1110000</v>
      </c>
      <c r="H27" s="25">
        <f>SUM(H25:H26)</f>
        <v>361000</v>
      </c>
      <c r="I27" s="29"/>
      <c r="J27" s="25">
        <v>749000</v>
      </c>
      <c r="K27" s="29"/>
      <c r="L27" s="29"/>
    </row>
    <row r="28" spans="1:12" s="7" customFormat="1" ht="42" customHeight="1">
      <c r="A28" s="53">
        <v>12</v>
      </c>
      <c r="B28" s="15">
        <v>801</v>
      </c>
      <c r="C28" s="15">
        <v>80101</v>
      </c>
      <c r="D28" s="15">
        <v>6050</v>
      </c>
      <c r="E28" s="15" t="s">
        <v>131</v>
      </c>
      <c r="F28" s="22">
        <f>G28</f>
        <v>64000</v>
      </c>
      <c r="G28" s="22">
        <f>H28</f>
        <v>64000</v>
      </c>
      <c r="H28" s="22">
        <v>64000</v>
      </c>
      <c r="I28" s="29"/>
      <c r="J28" s="30"/>
      <c r="K28" s="29"/>
      <c r="L28" s="15" t="s">
        <v>201</v>
      </c>
    </row>
    <row r="29" spans="1:12" s="7" customFormat="1" ht="22.5" customHeight="1">
      <c r="A29" s="162" t="s">
        <v>132</v>
      </c>
      <c r="B29" s="163"/>
      <c r="C29" s="163"/>
      <c r="D29" s="163"/>
      <c r="E29" s="164"/>
      <c r="F29" s="25">
        <f>SUM(F28)</f>
        <v>64000</v>
      </c>
      <c r="G29" s="25">
        <f>SUM(G28)</f>
        <v>64000</v>
      </c>
      <c r="H29" s="25">
        <f>SUM(H28)</f>
        <v>64000</v>
      </c>
      <c r="I29" s="29"/>
      <c r="J29" s="30"/>
      <c r="K29" s="29"/>
      <c r="L29" s="29"/>
    </row>
    <row r="30" spans="1:12" s="7" customFormat="1" ht="41.25" customHeight="1">
      <c r="A30" s="14">
        <v>13</v>
      </c>
      <c r="B30" s="14">
        <v>852</v>
      </c>
      <c r="C30" s="14">
        <v>85219</v>
      </c>
      <c r="D30" s="15" t="s">
        <v>143</v>
      </c>
      <c r="E30" s="15" t="s">
        <v>144</v>
      </c>
      <c r="F30" s="22">
        <f>G30</f>
        <v>8000</v>
      </c>
      <c r="G30" s="22">
        <v>8000</v>
      </c>
      <c r="H30" s="22">
        <v>0</v>
      </c>
      <c r="I30" s="29"/>
      <c r="J30" s="22" t="s">
        <v>202</v>
      </c>
      <c r="K30" s="22">
        <v>0</v>
      </c>
      <c r="L30" s="15" t="s">
        <v>146</v>
      </c>
    </row>
    <row r="31" spans="1:12" s="7" customFormat="1" ht="22.5" customHeight="1">
      <c r="A31" s="159" t="s">
        <v>145</v>
      </c>
      <c r="B31" s="160"/>
      <c r="C31" s="160"/>
      <c r="D31" s="160"/>
      <c r="E31" s="161"/>
      <c r="F31" s="25">
        <f>G31</f>
        <v>8000</v>
      </c>
      <c r="G31" s="25">
        <f>J31</f>
        <v>8000</v>
      </c>
      <c r="H31" s="25">
        <f>SUM(H30)</f>
        <v>0</v>
      </c>
      <c r="I31" s="29"/>
      <c r="J31" s="58">
        <v>8000</v>
      </c>
      <c r="K31" s="25">
        <f>SUM(K30)</f>
        <v>0</v>
      </c>
      <c r="L31" s="29"/>
    </row>
    <row r="32" spans="1:12" s="7" customFormat="1" ht="22.5" customHeight="1">
      <c r="A32" s="89">
        <v>14</v>
      </c>
      <c r="B32" s="89">
        <v>900</v>
      </c>
      <c r="C32" s="89">
        <v>90003</v>
      </c>
      <c r="D32" s="89">
        <v>6060</v>
      </c>
      <c r="E32" s="15" t="s">
        <v>203</v>
      </c>
      <c r="F32" s="22">
        <f>G32</f>
        <v>3700</v>
      </c>
      <c r="G32" s="22">
        <f>H32</f>
        <v>3700</v>
      </c>
      <c r="H32" s="22">
        <v>3700</v>
      </c>
      <c r="I32" s="29"/>
      <c r="J32" s="58"/>
      <c r="K32" s="25"/>
      <c r="L32" s="29"/>
    </row>
    <row r="33" spans="1:12" ht="139.5" customHeight="1">
      <c r="A33" s="14">
        <v>15</v>
      </c>
      <c r="B33" s="14">
        <v>900</v>
      </c>
      <c r="C33" s="14">
        <v>90015</v>
      </c>
      <c r="D33" s="14">
        <v>6050</v>
      </c>
      <c r="E33" s="15" t="s">
        <v>82</v>
      </c>
      <c r="F33" s="22">
        <f>G33</f>
        <v>40000</v>
      </c>
      <c r="G33" s="22">
        <f>H33</f>
        <v>40000</v>
      </c>
      <c r="H33" s="22">
        <v>40000</v>
      </c>
      <c r="I33" s="23"/>
      <c r="J33" s="24"/>
      <c r="K33" s="23"/>
      <c r="L33" s="23" t="s">
        <v>126</v>
      </c>
    </row>
    <row r="34" spans="1:12" ht="21.75" customHeight="1">
      <c r="A34" s="165" t="s">
        <v>109</v>
      </c>
      <c r="B34" s="166"/>
      <c r="C34" s="166"/>
      <c r="D34" s="166"/>
      <c r="E34" s="167"/>
      <c r="F34" s="22">
        <f>SUM(F33:F33)</f>
        <v>40000</v>
      </c>
      <c r="G34" s="22">
        <f>G32+G33</f>
        <v>43700</v>
      </c>
      <c r="H34" s="22">
        <f>H32+H33</f>
        <v>43700</v>
      </c>
      <c r="I34" s="23"/>
      <c r="J34" s="24"/>
      <c r="K34" s="23"/>
      <c r="L34" s="23"/>
    </row>
    <row r="35" spans="1:12" ht="24" customHeight="1">
      <c r="A35" s="168" t="s">
        <v>104</v>
      </c>
      <c r="B35" s="168"/>
      <c r="C35" s="168"/>
      <c r="D35" s="168"/>
      <c r="E35" s="168"/>
      <c r="F35" s="22">
        <f>G35</f>
        <v>2116300</v>
      </c>
      <c r="G35" s="27">
        <f>G13+G15+G22+G24+G27+G29+G31+G34</f>
        <v>2116300</v>
      </c>
      <c r="H35" s="22">
        <f>H13+H15+H22+H24+H27+H29+H31+H34</f>
        <v>1359300</v>
      </c>
      <c r="I35" s="22">
        <v>0</v>
      </c>
      <c r="J35" s="22">
        <f>J13+J15+J22+J24+J27+J29+J31+J34</f>
        <v>757000</v>
      </c>
      <c r="K35" s="22">
        <f>K31</f>
        <v>0</v>
      </c>
      <c r="L35" s="26" t="s">
        <v>91</v>
      </c>
    </row>
    <row r="36" spans="1:12" ht="14.25">
      <c r="A36" s="169" t="s">
        <v>204</v>
      </c>
      <c r="B36" s="169"/>
      <c r="C36" s="169"/>
      <c r="D36" s="169"/>
      <c r="E36" s="169"/>
      <c r="F36" s="169"/>
      <c r="G36" s="169"/>
      <c r="H36" s="169"/>
      <c r="I36" s="31"/>
      <c r="J36" s="31"/>
      <c r="K36" s="31"/>
      <c r="L36" s="31"/>
    </row>
    <row r="37" spans="1:12" ht="14.25">
      <c r="A37" s="170" t="s">
        <v>205</v>
      </c>
      <c r="B37" s="170"/>
      <c r="C37" s="170"/>
      <c r="D37" s="170"/>
      <c r="E37" s="170"/>
      <c r="F37" s="170"/>
      <c r="G37" s="170"/>
      <c r="H37" s="73"/>
      <c r="I37" s="31"/>
      <c r="J37" s="31"/>
      <c r="K37" s="31"/>
      <c r="L37" s="31"/>
    </row>
    <row r="38" spans="9:11" ht="14.25">
      <c r="I38" s="125" t="s">
        <v>93</v>
      </c>
      <c r="J38" s="125"/>
      <c r="K38" s="125"/>
    </row>
    <row r="39" spans="9:11" ht="27.75" customHeight="1">
      <c r="I39" s="125" t="s">
        <v>101</v>
      </c>
      <c r="J39" s="125"/>
      <c r="K39" s="125"/>
    </row>
  </sheetData>
  <mergeCells count="30">
    <mergeCell ref="A34:E34"/>
    <mergeCell ref="I38:K38"/>
    <mergeCell ref="A27:E27"/>
    <mergeCell ref="A29:E29"/>
    <mergeCell ref="A31:E31"/>
    <mergeCell ref="A35:E35"/>
    <mergeCell ref="A36:H36"/>
    <mergeCell ref="A37:G37"/>
    <mergeCell ref="A13:E13"/>
    <mergeCell ref="A22:E22"/>
    <mergeCell ref="A24:E24"/>
    <mergeCell ref="A15:E15"/>
    <mergeCell ref="G6:K6"/>
    <mergeCell ref="L6:L10"/>
    <mergeCell ref="G7:G10"/>
    <mergeCell ref="H7:K7"/>
    <mergeCell ref="H8:H10"/>
    <mergeCell ref="I8:I10"/>
    <mergeCell ref="J8:J10"/>
    <mergeCell ref="K8:K10"/>
    <mergeCell ref="I39:K39"/>
    <mergeCell ref="H1:L1"/>
    <mergeCell ref="A4:L4"/>
    <mergeCell ref="A6:A10"/>
    <mergeCell ref="B6:B10"/>
    <mergeCell ref="C6:C10"/>
    <mergeCell ref="D6:D10"/>
    <mergeCell ref="E6:E10"/>
    <mergeCell ref="F6:F10"/>
    <mergeCell ref="H2:L2"/>
  </mergeCells>
  <printOptions/>
  <pageMargins left="0.51" right="0.17" top="0.28" bottom="0.17" header="0.19" footer="0.16"/>
  <pageSetup horizontalDpi="600" verticalDpi="600" orientation="landscape" paperSize="9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O38"/>
  <sheetViews>
    <sheetView workbookViewId="0" topLeftCell="A1">
      <selection activeCell="C3" sqref="C3:D3"/>
    </sheetView>
  </sheetViews>
  <sheetFormatPr defaultColWidth="9.00390625" defaultRowHeight="12.75"/>
  <cols>
    <col min="2" max="2" width="44.25390625" style="0" customWidth="1"/>
    <col min="3" max="3" width="17.375" style="0" customWidth="1"/>
    <col min="4" max="4" width="16.00390625" style="0" customWidth="1"/>
  </cols>
  <sheetData>
    <row r="1" spans="2:4" ht="14.25">
      <c r="B1" s="177" t="s">
        <v>222</v>
      </c>
      <c r="C1" s="177"/>
      <c r="D1" s="177"/>
    </row>
    <row r="2" spans="2:4" ht="21.75" customHeight="1">
      <c r="B2" s="121" t="s">
        <v>32</v>
      </c>
      <c r="C2" s="121"/>
      <c r="D2" s="121"/>
    </row>
    <row r="3" spans="2:4" ht="21.75" customHeight="1">
      <c r="B3" s="76"/>
      <c r="C3" s="125" t="s">
        <v>223</v>
      </c>
      <c r="D3" s="125"/>
    </row>
    <row r="4" spans="2:4" ht="14.25">
      <c r="B4" s="3"/>
      <c r="C4" s="3"/>
      <c r="D4" s="3"/>
    </row>
    <row r="5" spans="1:249" ht="19.5" customHeight="1">
      <c r="A5" s="174" t="s">
        <v>33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 t="s">
        <v>34</v>
      </c>
      <c r="AY5" s="174"/>
      <c r="AZ5" s="174"/>
      <c r="BA5" s="174"/>
      <c r="BB5" s="174" t="s">
        <v>34</v>
      </c>
      <c r="BC5" s="174"/>
      <c r="BD5" s="174"/>
      <c r="BE5" s="174"/>
      <c r="BF5" s="174" t="s">
        <v>34</v>
      </c>
      <c r="BG5" s="174"/>
      <c r="BH5" s="174"/>
      <c r="BI5" s="174"/>
      <c r="BJ5" s="174" t="s">
        <v>34</v>
      </c>
      <c r="BK5" s="174"/>
      <c r="BL5" s="174"/>
      <c r="BM5" s="174"/>
      <c r="BN5" s="174" t="s">
        <v>34</v>
      </c>
      <c r="BO5" s="174"/>
      <c r="BP5" s="174"/>
      <c r="BQ5" s="174"/>
      <c r="BR5" s="174" t="s">
        <v>34</v>
      </c>
      <c r="BS5" s="174"/>
      <c r="BT5" s="174"/>
      <c r="BU5" s="174"/>
      <c r="BV5" s="174" t="s">
        <v>34</v>
      </c>
      <c r="BW5" s="174"/>
      <c r="BX5" s="174"/>
      <c r="BY5" s="174"/>
      <c r="BZ5" s="174" t="s">
        <v>34</v>
      </c>
      <c r="CA5" s="174"/>
      <c r="CB5" s="174"/>
      <c r="CC5" s="174"/>
      <c r="CD5" s="174" t="s">
        <v>34</v>
      </c>
      <c r="CE5" s="174"/>
      <c r="CF5" s="174"/>
      <c r="CG5" s="174"/>
      <c r="CH5" s="174" t="s">
        <v>34</v>
      </c>
      <c r="CI5" s="174"/>
      <c r="CJ5" s="174"/>
      <c r="CK5" s="174"/>
      <c r="CL5" s="174" t="s">
        <v>34</v>
      </c>
      <c r="CM5" s="174"/>
      <c r="CN5" s="174"/>
      <c r="CO5" s="174"/>
      <c r="CP5" s="174" t="s">
        <v>34</v>
      </c>
      <c r="CQ5" s="174"/>
      <c r="CR5" s="174"/>
      <c r="CS5" s="174"/>
      <c r="CT5" s="174" t="s">
        <v>34</v>
      </c>
      <c r="CU5" s="174"/>
      <c r="CV5" s="174"/>
      <c r="CW5" s="174"/>
      <c r="CX5" s="174" t="s">
        <v>34</v>
      </c>
      <c r="CY5" s="174"/>
      <c r="CZ5" s="174"/>
      <c r="DA5" s="174"/>
      <c r="DB5" s="174" t="s">
        <v>34</v>
      </c>
      <c r="DC5" s="174"/>
      <c r="DD5" s="174"/>
      <c r="DE5" s="174"/>
      <c r="DF5" s="174" t="s">
        <v>34</v>
      </c>
      <c r="DG5" s="174"/>
      <c r="DH5" s="174"/>
      <c r="DI5" s="174"/>
      <c r="DJ5" s="174" t="s">
        <v>34</v>
      </c>
      <c r="DK5" s="174"/>
      <c r="DL5" s="174"/>
      <c r="DM5" s="174"/>
      <c r="DN5" s="174" t="s">
        <v>34</v>
      </c>
      <c r="DO5" s="174"/>
      <c r="DP5" s="174"/>
      <c r="DQ5" s="174"/>
      <c r="DR5" s="174" t="s">
        <v>34</v>
      </c>
      <c r="DS5" s="174"/>
      <c r="DT5" s="174"/>
      <c r="DU5" s="174"/>
      <c r="DV5" s="174" t="s">
        <v>34</v>
      </c>
      <c r="DW5" s="174"/>
      <c r="DX5" s="174"/>
      <c r="DY5" s="174"/>
      <c r="DZ5" s="174" t="s">
        <v>34</v>
      </c>
      <c r="EA5" s="174"/>
      <c r="EB5" s="174"/>
      <c r="EC5" s="174"/>
      <c r="ED5" s="174" t="s">
        <v>34</v>
      </c>
      <c r="EE5" s="174"/>
      <c r="EF5" s="174"/>
      <c r="EG5" s="174"/>
      <c r="EH5" s="174" t="s">
        <v>34</v>
      </c>
      <c r="EI5" s="174"/>
      <c r="EJ5" s="174"/>
      <c r="EK5" s="174"/>
      <c r="EL5" s="174" t="s">
        <v>34</v>
      </c>
      <c r="EM5" s="174"/>
      <c r="EN5" s="174"/>
      <c r="EO5" s="174"/>
      <c r="EP5" s="174" t="s">
        <v>34</v>
      </c>
      <c r="EQ5" s="174"/>
      <c r="ER5" s="174"/>
      <c r="ES5" s="174"/>
      <c r="ET5" s="174" t="s">
        <v>34</v>
      </c>
      <c r="EU5" s="174"/>
      <c r="EV5" s="174"/>
      <c r="EW5" s="174"/>
      <c r="EX5" s="174" t="s">
        <v>34</v>
      </c>
      <c r="EY5" s="174"/>
      <c r="EZ5" s="174"/>
      <c r="FA5" s="174"/>
      <c r="FB5" s="174" t="s">
        <v>34</v>
      </c>
      <c r="FC5" s="174"/>
      <c r="FD5" s="174"/>
      <c r="FE5" s="174"/>
      <c r="FF5" s="174" t="s">
        <v>34</v>
      </c>
      <c r="FG5" s="174"/>
      <c r="FH5" s="174"/>
      <c r="FI5" s="174"/>
      <c r="FJ5" s="174" t="s">
        <v>34</v>
      </c>
      <c r="FK5" s="174"/>
      <c r="FL5" s="174"/>
      <c r="FM5" s="174"/>
      <c r="FN5" s="174" t="s">
        <v>34</v>
      </c>
      <c r="FO5" s="174"/>
      <c r="FP5" s="174"/>
      <c r="FQ5" s="174"/>
      <c r="FR5" s="174" t="s">
        <v>34</v>
      </c>
      <c r="FS5" s="174"/>
      <c r="FT5" s="174"/>
      <c r="FU5" s="174"/>
      <c r="FV5" s="174" t="s">
        <v>34</v>
      </c>
      <c r="FW5" s="174"/>
      <c r="FX5" s="174"/>
      <c r="FY5" s="174"/>
      <c r="FZ5" s="174" t="s">
        <v>34</v>
      </c>
      <c r="GA5" s="174"/>
      <c r="GB5" s="174"/>
      <c r="GC5" s="174"/>
      <c r="GD5" s="174" t="s">
        <v>34</v>
      </c>
      <c r="GE5" s="174"/>
      <c r="GF5" s="174"/>
      <c r="GG5" s="174"/>
      <c r="GH5" s="174" t="s">
        <v>34</v>
      </c>
      <c r="GI5" s="174"/>
      <c r="GJ5" s="174"/>
      <c r="GK5" s="174"/>
      <c r="GL5" s="174" t="s">
        <v>34</v>
      </c>
      <c r="GM5" s="174"/>
      <c r="GN5" s="174"/>
      <c r="GO5" s="174"/>
      <c r="GP5" s="174" t="s">
        <v>34</v>
      </c>
      <c r="GQ5" s="174"/>
      <c r="GR5" s="174"/>
      <c r="GS5" s="174"/>
      <c r="GT5" s="174" t="s">
        <v>34</v>
      </c>
      <c r="GU5" s="174"/>
      <c r="GV5" s="174"/>
      <c r="GW5" s="174"/>
      <c r="GX5" s="174" t="s">
        <v>34</v>
      </c>
      <c r="GY5" s="174"/>
      <c r="GZ5" s="174"/>
      <c r="HA5" s="174"/>
      <c r="HB5" s="174" t="s">
        <v>34</v>
      </c>
      <c r="HC5" s="174"/>
      <c r="HD5" s="174"/>
      <c r="HE5" s="174"/>
      <c r="HF5" s="174" t="s">
        <v>34</v>
      </c>
      <c r="HG5" s="174"/>
      <c r="HH5" s="174"/>
      <c r="HI5" s="174"/>
      <c r="HJ5" s="174" t="s">
        <v>34</v>
      </c>
      <c r="HK5" s="174"/>
      <c r="HL5" s="174"/>
      <c r="HM5" s="174"/>
      <c r="HN5" s="174" t="s">
        <v>34</v>
      </c>
      <c r="HO5" s="174"/>
      <c r="HP5" s="174"/>
      <c r="HQ5" s="174"/>
      <c r="HR5" s="174" t="s">
        <v>34</v>
      </c>
      <c r="HS5" s="174"/>
      <c r="HT5" s="174"/>
      <c r="HU5" s="174"/>
      <c r="HV5" s="174" t="s">
        <v>34</v>
      </c>
      <c r="HW5" s="174"/>
      <c r="HX5" s="174"/>
      <c r="HY5" s="174"/>
      <c r="HZ5" s="174" t="s">
        <v>34</v>
      </c>
      <c r="IA5" s="174"/>
      <c r="IB5" s="174"/>
      <c r="IC5" s="174"/>
      <c r="ID5" s="174" t="s">
        <v>34</v>
      </c>
      <c r="IE5" s="174"/>
      <c r="IF5" s="174"/>
      <c r="IG5" s="174"/>
      <c r="IH5" s="174" t="s">
        <v>34</v>
      </c>
      <c r="II5" s="174"/>
      <c r="IJ5" s="174"/>
      <c r="IK5" s="174"/>
      <c r="IL5" s="174" t="s">
        <v>34</v>
      </c>
      <c r="IM5" s="174"/>
      <c r="IN5" s="174"/>
      <c r="IO5" s="174"/>
    </row>
    <row r="6" ht="22.5" customHeight="1"/>
    <row r="7" spans="1:4" ht="12.75">
      <c r="A7" s="175" t="s">
        <v>85</v>
      </c>
      <c r="B7" s="175" t="s">
        <v>35</v>
      </c>
      <c r="C7" s="176" t="s">
        <v>36</v>
      </c>
      <c r="D7" s="176" t="s">
        <v>168</v>
      </c>
    </row>
    <row r="8" spans="1:4" ht="12.75">
      <c r="A8" s="175"/>
      <c r="B8" s="175"/>
      <c r="C8" s="175"/>
      <c r="D8" s="176"/>
    </row>
    <row r="9" spans="1:4" ht="12.75">
      <c r="A9" s="175"/>
      <c r="B9" s="175"/>
      <c r="C9" s="175"/>
      <c r="D9" s="176"/>
    </row>
    <row r="10" spans="1:4" ht="14.25">
      <c r="A10" s="2">
        <v>1</v>
      </c>
      <c r="B10" s="2">
        <v>2</v>
      </c>
      <c r="C10" s="2">
        <v>3</v>
      </c>
      <c r="D10" s="2">
        <v>4</v>
      </c>
    </row>
    <row r="11" spans="1:4" ht="15">
      <c r="A11" s="173" t="s">
        <v>37</v>
      </c>
      <c r="B11" s="173"/>
      <c r="C11" s="2"/>
      <c r="D11" s="27">
        <f>D12+D13+D14+D15+D16+D17+D18+D19</f>
        <v>7856400</v>
      </c>
    </row>
    <row r="12" spans="1:4" ht="15.75" customHeight="1">
      <c r="A12" s="2" t="s">
        <v>38</v>
      </c>
      <c r="B12" s="28" t="s">
        <v>39</v>
      </c>
      <c r="C12" s="2" t="s">
        <v>40</v>
      </c>
      <c r="D12" s="77"/>
    </row>
    <row r="13" spans="1:4" ht="14.25">
      <c r="A13" s="2" t="s">
        <v>41</v>
      </c>
      <c r="B13" s="28" t="s">
        <v>42</v>
      </c>
      <c r="C13" s="2" t="s">
        <v>40</v>
      </c>
      <c r="D13" s="77">
        <v>150000</v>
      </c>
    </row>
    <row r="14" spans="1:4" ht="57">
      <c r="A14" s="2" t="s">
        <v>43</v>
      </c>
      <c r="B14" s="78" t="s">
        <v>44</v>
      </c>
      <c r="C14" s="2" t="s">
        <v>45</v>
      </c>
      <c r="D14" s="77"/>
    </row>
    <row r="15" spans="1:4" ht="14.25">
      <c r="A15" s="2" t="s">
        <v>46</v>
      </c>
      <c r="B15" s="28" t="s">
        <v>47</v>
      </c>
      <c r="C15" s="2" t="s">
        <v>48</v>
      </c>
      <c r="D15" s="77"/>
    </row>
    <row r="16" spans="1:4" ht="14.25">
      <c r="A16" s="2" t="s">
        <v>49</v>
      </c>
      <c r="B16" s="28" t="s">
        <v>50</v>
      </c>
      <c r="C16" s="2" t="s">
        <v>51</v>
      </c>
      <c r="D16" s="77"/>
    </row>
    <row r="17" spans="1:4" ht="14.25">
      <c r="A17" s="2" t="s">
        <v>52</v>
      </c>
      <c r="B17" s="28" t="s">
        <v>53</v>
      </c>
      <c r="C17" s="2" t="s">
        <v>54</v>
      </c>
      <c r="D17" s="77"/>
    </row>
    <row r="18" spans="1:4" ht="14.25">
      <c r="A18" s="2" t="s">
        <v>55</v>
      </c>
      <c r="B18" s="28" t="s">
        <v>56</v>
      </c>
      <c r="C18" s="2" t="s">
        <v>57</v>
      </c>
      <c r="D18" s="77">
        <v>4000000</v>
      </c>
    </row>
    <row r="19" spans="1:4" ht="14.25">
      <c r="A19" s="2" t="s">
        <v>58</v>
      </c>
      <c r="B19" s="28" t="s">
        <v>59</v>
      </c>
      <c r="C19" s="2" t="s">
        <v>60</v>
      </c>
      <c r="D19" s="77">
        <v>3706400</v>
      </c>
    </row>
    <row r="20" spans="1:4" ht="24.75" customHeight="1">
      <c r="A20" s="173" t="s">
        <v>61</v>
      </c>
      <c r="B20" s="173"/>
      <c r="C20" s="2"/>
      <c r="D20" s="27">
        <f>D21+D22+D26</f>
        <v>856420</v>
      </c>
    </row>
    <row r="21" spans="1:4" ht="14.25">
      <c r="A21" s="2" t="s">
        <v>38</v>
      </c>
      <c r="B21" s="28" t="s">
        <v>62</v>
      </c>
      <c r="C21" s="2" t="s">
        <v>63</v>
      </c>
      <c r="D21" s="77">
        <v>96670</v>
      </c>
    </row>
    <row r="22" spans="1:4" ht="14.25">
      <c r="A22" s="2" t="s">
        <v>41</v>
      </c>
      <c r="B22" s="28" t="s">
        <v>64</v>
      </c>
      <c r="C22" s="2" t="s">
        <v>63</v>
      </c>
      <c r="D22" s="77">
        <v>159750</v>
      </c>
    </row>
    <row r="23" spans="1:4" ht="43.5" customHeight="1">
      <c r="A23" s="2" t="s">
        <v>43</v>
      </c>
      <c r="B23" s="78" t="s">
        <v>65</v>
      </c>
      <c r="C23" s="2" t="s">
        <v>66</v>
      </c>
      <c r="D23" s="77"/>
    </row>
    <row r="24" spans="1:4" ht="14.25">
      <c r="A24" s="2" t="s">
        <v>46</v>
      </c>
      <c r="B24" s="28" t="s">
        <v>67</v>
      </c>
      <c r="C24" s="2" t="s">
        <v>68</v>
      </c>
      <c r="D24" s="77"/>
    </row>
    <row r="25" spans="1:4" ht="14.25">
      <c r="A25" s="2" t="s">
        <v>49</v>
      </c>
      <c r="B25" s="28" t="s">
        <v>69</v>
      </c>
      <c r="C25" s="2" t="s">
        <v>70</v>
      </c>
      <c r="D25" s="77"/>
    </row>
    <row r="26" spans="1:4" ht="15.75" customHeight="1">
      <c r="A26" s="2" t="s">
        <v>52</v>
      </c>
      <c r="B26" s="28" t="s">
        <v>71</v>
      </c>
      <c r="C26" s="2" t="s">
        <v>72</v>
      </c>
      <c r="D26" s="77">
        <v>600000</v>
      </c>
    </row>
    <row r="27" spans="1:4" ht="17.25" customHeight="1">
      <c r="A27" s="2" t="s">
        <v>55</v>
      </c>
      <c r="B27" s="28" t="s">
        <v>73</v>
      </c>
      <c r="C27" s="2" t="s">
        <v>74</v>
      </c>
      <c r="D27" s="77"/>
    </row>
    <row r="29" s="41" customFormat="1" ht="15">
      <c r="B29" s="79" t="s">
        <v>75</v>
      </c>
    </row>
    <row r="30" spans="1:4" s="41" customFormat="1" ht="16.5" customHeight="1">
      <c r="A30" s="35">
        <v>1</v>
      </c>
      <c r="B30" s="171" t="s">
        <v>76</v>
      </c>
      <c r="C30" s="172"/>
      <c r="D30" s="77">
        <v>26928081</v>
      </c>
    </row>
    <row r="31" spans="1:4" s="41" customFormat="1" ht="15.75" customHeight="1">
      <c r="A31" s="35">
        <v>2</v>
      </c>
      <c r="B31" s="171" t="s">
        <v>92</v>
      </c>
      <c r="C31" s="172"/>
      <c r="D31" s="77">
        <v>33928061</v>
      </c>
    </row>
    <row r="32" spans="1:4" s="41" customFormat="1" ht="15" customHeight="1">
      <c r="A32" s="35">
        <v>3</v>
      </c>
      <c r="B32" s="171" t="s">
        <v>77</v>
      </c>
      <c r="C32" s="172"/>
      <c r="D32" s="80"/>
    </row>
    <row r="33" spans="1:4" s="41" customFormat="1" ht="14.25">
      <c r="A33" s="35"/>
      <c r="B33" s="171" t="s">
        <v>78</v>
      </c>
      <c r="C33" s="172"/>
      <c r="D33" s="81"/>
    </row>
    <row r="34" spans="1:4" s="41" customFormat="1" ht="14.25">
      <c r="A34" s="35"/>
      <c r="B34" s="171" t="s">
        <v>79</v>
      </c>
      <c r="C34" s="172"/>
      <c r="D34" s="80">
        <f>D30-D31</f>
        <v>-6999980</v>
      </c>
    </row>
    <row r="36" spans="3:4" ht="12.75">
      <c r="C36" s="131" t="s">
        <v>93</v>
      </c>
      <c r="D36" s="131"/>
    </row>
    <row r="38" spans="3:4" ht="12.75">
      <c r="C38" s="131" t="s">
        <v>101</v>
      </c>
      <c r="D38" s="131"/>
    </row>
  </sheetData>
  <mergeCells count="79">
    <mergeCell ref="B1:D1"/>
    <mergeCell ref="B2:D2"/>
    <mergeCell ref="C3:D3"/>
    <mergeCell ref="A5:D5"/>
    <mergeCell ref="E5:F5"/>
    <mergeCell ref="G5:I5"/>
    <mergeCell ref="J5:M5"/>
    <mergeCell ref="N5:Q5"/>
    <mergeCell ref="R5:U5"/>
    <mergeCell ref="V5:Y5"/>
    <mergeCell ref="Z5:AC5"/>
    <mergeCell ref="AD5:AG5"/>
    <mergeCell ref="AH5:AK5"/>
    <mergeCell ref="AL5:AO5"/>
    <mergeCell ref="AP5:AS5"/>
    <mergeCell ref="AT5:AW5"/>
    <mergeCell ref="AX5:BA5"/>
    <mergeCell ref="BB5:BE5"/>
    <mergeCell ref="BF5:BI5"/>
    <mergeCell ref="BJ5:BM5"/>
    <mergeCell ref="BN5:BQ5"/>
    <mergeCell ref="BR5:BU5"/>
    <mergeCell ref="BV5:BY5"/>
    <mergeCell ref="BZ5:CC5"/>
    <mergeCell ref="CD5:CG5"/>
    <mergeCell ref="CH5:CK5"/>
    <mergeCell ref="CL5:CO5"/>
    <mergeCell ref="CP5:CS5"/>
    <mergeCell ref="CT5:CW5"/>
    <mergeCell ref="CX5:DA5"/>
    <mergeCell ref="DB5:DE5"/>
    <mergeCell ref="DF5:DI5"/>
    <mergeCell ref="DJ5:DM5"/>
    <mergeCell ref="DN5:DQ5"/>
    <mergeCell ref="DR5:DU5"/>
    <mergeCell ref="DV5:DY5"/>
    <mergeCell ref="DZ5:EC5"/>
    <mergeCell ref="ED5:EG5"/>
    <mergeCell ref="EH5:EK5"/>
    <mergeCell ref="EL5:EO5"/>
    <mergeCell ref="EP5:ES5"/>
    <mergeCell ref="ET5:EW5"/>
    <mergeCell ref="EX5:FA5"/>
    <mergeCell ref="FB5:FE5"/>
    <mergeCell ref="FF5:FI5"/>
    <mergeCell ref="FJ5:FM5"/>
    <mergeCell ref="FN5:FQ5"/>
    <mergeCell ref="FR5:FU5"/>
    <mergeCell ref="FV5:FY5"/>
    <mergeCell ref="FZ5:GC5"/>
    <mergeCell ref="GD5:GG5"/>
    <mergeCell ref="GH5:GK5"/>
    <mergeCell ref="GL5:GO5"/>
    <mergeCell ref="GP5:GS5"/>
    <mergeCell ref="GT5:GW5"/>
    <mergeCell ref="GX5:HA5"/>
    <mergeCell ref="HB5:HE5"/>
    <mergeCell ref="HF5:HI5"/>
    <mergeCell ref="HJ5:HM5"/>
    <mergeCell ref="HN5:HQ5"/>
    <mergeCell ref="IH5:IK5"/>
    <mergeCell ref="IL5:IO5"/>
    <mergeCell ref="A7:A9"/>
    <mergeCell ref="B7:B9"/>
    <mergeCell ref="C7:C9"/>
    <mergeCell ref="D7:D9"/>
    <mergeCell ref="HR5:HU5"/>
    <mergeCell ref="HV5:HY5"/>
    <mergeCell ref="HZ5:IC5"/>
    <mergeCell ref="ID5:IG5"/>
    <mergeCell ref="A11:B11"/>
    <mergeCell ref="A20:B20"/>
    <mergeCell ref="B30:C30"/>
    <mergeCell ref="B31:C31"/>
    <mergeCell ref="C38:D38"/>
    <mergeCell ref="B32:C32"/>
    <mergeCell ref="B33:C33"/>
    <mergeCell ref="B34:C34"/>
    <mergeCell ref="C36:D36"/>
  </mergeCells>
  <printOptions/>
  <pageMargins left="0.67" right="0.44" top="0.6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Jawdiga Florczak</cp:lastModifiedBy>
  <cp:lastPrinted>2009-10-27T08:13:42Z</cp:lastPrinted>
  <dcterms:created xsi:type="dcterms:W3CDTF">2001-03-21T13:01:08Z</dcterms:created>
  <dcterms:modified xsi:type="dcterms:W3CDTF">2009-10-27T08:13:47Z</dcterms:modified>
  <cp:category/>
  <cp:version/>
  <cp:contentType/>
  <cp:contentStatus/>
</cp:coreProperties>
</file>