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4"/>
  </bookViews>
  <sheets>
    <sheet name="zał 1" sheetId="1" r:id="rId1"/>
    <sheet name="zał Nr 2" sheetId="2" r:id="rId2"/>
    <sheet name="zał Nr 3" sheetId="3" r:id="rId3"/>
    <sheet name="zał Nr 4" sheetId="4" r:id="rId4"/>
    <sheet name="zał Nr 5" sheetId="5" r:id="rId5"/>
  </sheets>
  <definedNames>
    <definedName name="_xlnm.Print_Area" localSheetId="3">'zał Nr 4'!$A$1:$F$33</definedName>
    <definedName name="_xlnm.Print_Area" localSheetId="4">'zał Nr 5'!$A$1:$I$41</definedName>
  </definedNames>
  <calcPr fullCalcOnLoad="1"/>
</workbook>
</file>

<file path=xl/sharedStrings.xml><?xml version="1.0" encoding="utf-8"?>
<sst xmlns="http://schemas.openxmlformats.org/spreadsheetml/2006/main" count="222" uniqueCount="157">
  <si>
    <t>6) niewydatkowane w 2004r wydatki na przeciwdziałanie alkoholizmowi oraz ponadplanowe 
dochody  z opłat za zezwolenia na sprzedaż alkoholu w łącznej kwocie 22.868,-zł przeznacza się
 na dożywianie dzieci , dofinansowanie kosztów wypoczynku letniego, koszty szkoleń oraz zakup 
wydawnictw,
7) W dziale 852 - Pomoc społeczna kwotę 1.280,-zł przeznacza się na dofinansowanie do  zakupu samochodu osobowego Fiat Panda dla GOPS w Jaktorowie,
 8) W dziale 900 - Gospodarka komunalna i ochrona środowiska kwotę 708.020,-zł zabezpiecza się na realizację inwestycji "Kanalizacja w Gminie". Są to ponadplanowe dochody z wpłat  mieszkańców  na budowę sieci kanalizacyjnej  oraz niewydatkowane wydatki z 2004r. 
9)  W dziale 926 - Kultura fizyczna i sport kwotę 11.000,-zł przeznacza się na zabezpieczenie wydatków w zakresie upowszechniania sportu w Gminie.</t>
  </si>
  <si>
    <t>Rady Gminy Jaktorów</t>
  </si>
  <si>
    <t>Zestawienie zmian w planie przychodów i rozchodów budżetu Gminy Jaktorów</t>
  </si>
  <si>
    <t>Lp</t>
  </si>
  <si>
    <t>Przychody</t>
  </si>
  <si>
    <t>Klasyfikacja przychodów i rozchodów</t>
  </si>
  <si>
    <t>Plan</t>
  </si>
  <si>
    <t>Plan po zmianie</t>
  </si>
  <si>
    <t>N a z w a</t>
  </si>
  <si>
    <t>I</t>
  </si>
  <si>
    <t>Nadwyżki z lat ubiegłych</t>
  </si>
  <si>
    <t>§957</t>
  </si>
  <si>
    <t>Razem przychody</t>
  </si>
  <si>
    <t>II</t>
  </si>
  <si>
    <t>Rozchody</t>
  </si>
  <si>
    <t>Spłata kredytów i pożyczek</t>
  </si>
  <si>
    <t>§ 992</t>
  </si>
  <si>
    <t>Razem rozchody</t>
  </si>
  <si>
    <t>Informacje uzupełniające:</t>
  </si>
  <si>
    <t>Planowane wydatki</t>
  </si>
  <si>
    <t>Wynik</t>
  </si>
  <si>
    <t>I.</t>
  </si>
  <si>
    <t>Nadwyżką budżetową z lat ubiegłych</t>
  </si>
  <si>
    <t>- różnica między 1 i 2 (+)</t>
  </si>
  <si>
    <t>- różnica między 2 i 1 (-)</t>
  </si>
  <si>
    <t>Planowane dochody</t>
  </si>
  <si>
    <t>§952</t>
  </si>
  <si>
    <t>Przychody z zaciągniętych pożyczek i kredytów na rynku krajowym</t>
  </si>
  <si>
    <t>Kredytem (pożyczką) długoterminowym</t>
  </si>
  <si>
    <t>Przewodniczący Rady Gminy</t>
  </si>
  <si>
    <t>Inne źródła, w tym:                    środki na pokrycie deficytu</t>
  </si>
  <si>
    <t>Wykup papierów wartościowych</t>
  </si>
  <si>
    <t>§ 982</t>
  </si>
  <si>
    <t>Udzielone z budżetu pożyczki</t>
  </si>
  <si>
    <t>§ 991</t>
  </si>
  <si>
    <t xml:space="preserve">             Mirosław Byczak</t>
  </si>
  <si>
    <t>na rok 2005.</t>
  </si>
  <si>
    <t xml:space="preserve">Pokrycie deficytu  budżetu                     </t>
  </si>
  <si>
    <t>Inne źródła (środki jako nadwyżka środków pieniężnych na rachunku bieżącym wynikająca z rozliczeń kredytów i pożyczek z lat ubiegłych)</t>
  </si>
  <si>
    <t>Zestawienie zmian w planie wydatków budżetu Gminy Jaktorów</t>
  </si>
  <si>
    <t>na rok 2005</t>
  </si>
  <si>
    <t>Wydatki</t>
  </si>
  <si>
    <t>Dział</t>
  </si>
  <si>
    <t>Rozdział</t>
  </si>
  <si>
    <t>§</t>
  </si>
  <si>
    <t>Nazwa</t>
  </si>
  <si>
    <t>Kwota</t>
  </si>
  <si>
    <t>Ochrona zdrowia</t>
  </si>
  <si>
    <t>Przeciwdziałanie alkoholizmowi</t>
  </si>
  <si>
    <t>Zakup materiałów i wyposażenia</t>
  </si>
  <si>
    <t>Zakup usług pozostałych</t>
  </si>
  <si>
    <t>Gospodarka komunalna i ochrona środowiska</t>
  </si>
  <si>
    <t>Gospodarka ściekowa i ochrona wód</t>
  </si>
  <si>
    <t>Wydatki inwestycyjne jednostek budżetowych</t>
  </si>
  <si>
    <t>Świadczenia społeczne</t>
  </si>
  <si>
    <t>Pomoc społeczna</t>
  </si>
  <si>
    <t>Ośrodki pomocy społecznej</t>
  </si>
  <si>
    <t>Wydatki na zakupy inwestycyjne jednostek budżetowych</t>
  </si>
  <si>
    <t xml:space="preserve">                                                               Rady Gminy Jaktorów</t>
  </si>
  <si>
    <t>Wydatki:</t>
  </si>
  <si>
    <t>Zmniejsze-
nie</t>
  </si>
  <si>
    <t>Zwiększe-
nie</t>
  </si>
  <si>
    <t>Oświata i wychowanie</t>
  </si>
  <si>
    <t>Szkoły podstawowe</t>
  </si>
  <si>
    <t>Wynagrodzenia osobowe pracowników</t>
  </si>
  <si>
    <t>Składki na Fundusz Pracy</t>
  </si>
  <si>
    <t>Ogółem wydatki</t>
  </si>
  <si>
    <t>Uzasadnienie:</t>
  </si>
  <si>
    <t>Mirosław Byczak</t>
  </si>
  <si>
    <t>Nazwa zadania inwestycyjnego</t>
  </si>
  <si>
    <t>Plan przed zmianą</t>
  </si>
  <si>
    <t xml:space="preserve">Zwiększe-nie </t>
  </si>
  <si>
    <t>Zmniejsze-nie</t>
  </si>
  <si>
    <t>010</t>
  </si>
  <si>
    <t>01010</t>
  </si>
  <si>
    <t>Razem dział 010- Rolnictwo  i łowiectwo</t>
  </si>
  <si>
    <t>Razem dział 600 - Transport i łączność</t>
  </si>
  <si>
    <t>Zakup samochodu osobowo-dostawczego dla Urzędu Gminy</t>
  </si>
  <si>
    <t>Razem dział 750 - Administracja publiczna</t>
  </si>
  <si>
    <t>Razem dział 801- Oświata i wychowanie</t>
  </si>
  <si>
    <t>Razem dział 900 - Gospodarka komunalna</t>
  </si>
  <si>
    <t>Ogółem</t>
  </si>
  <si>
    <t xml:space="preserve">                                                            z dnia  28 lutego 2005r</t>
  </si>
  <si>
    <t>Zestawienie zmian w planie wydatków budżetowych  na rok 2005</t>
  </si>
  <si>
    <t>Działalność usługowa</t>
  </si>
  <si>
    <t>Pozostała działalność</t>
  </si>
  <si>
    <t>Zakup usług remontowych</t>
  </si>
  <si>
    <t>Administracja publiczna</t>
  </si>
  <si>
    <t>Urzędy gmin</t>
  </si>
  <si>
    <t>Wydatki na inwestycje jednostek budżetowych</t>
  </si>
  <si>
    <t xml:space="preserve">wynikających z przeniesienia wydatków   między  działami  i paragrafami w obrębie rozdziału    klasyfikacji budżetowej.   </t>
  </si>
  <si>
    <t>Kultura fizyczna i sport</t>
  </si>
  <si>
    <t>Zadania w zakresie kultury fizycznej i sportu</t>
  </si>
  <si>
    <t>Dotacja celowa z budżetu na finansowanie lub dofinansowanie zadań zleconych  do realizacji stowarzyszeniom</t>
  </si>
  <si>
    <t>Wynagrodzenia bezosobowe</t>
  </si>
  <si>
    <t>Podróże służbowe krajowe</t>
  </si>
  <si>
    <t>Rolnictwo i łowiectwo</t>
  </si>
  <si>
    <t>Infrastruktura wodociągowa i sanitacyjna wsi</t>
  </si>
  <si>
    <t>Transport i łączność</t>
  </si>
  <si>
    <t>Drogi publiczne gminne</t>
  </si>
  <si>
    <t>Bezpieczeństwo publiczne i ochrona przeciwpożarowa</t>
  </si>
  <si>
    <t>Ochotnicze straże pożarne</t>
  </si>
  <si>
    <t>Przedszkola</t>
  </si>
  <si>
    <t>Składki na ubezpieczenie społeczne</t>
  </si>
  <si>
    <t>Razem wydatki</t>
  </si>
  <si>
    <t xml:space="preserve">                                                     Przewodniczący Rady Gminy</t>
  </si>
  <si>
    <t xml:space="preserve">                                                          Mirosław Byczak</t>
  </si>
  <si>
    <r>
      <t xml:space="preserve">Z nadwyżki środków na rachunku bieżącym Gminy w wysokości 1.606.816,-zł na pokrycie deficytu budżetowego określonego w uchwale Nr XXXI/222/2005 Rady Gminy Jaktorów z dnia 10 stycznia 2005r w sprawie uchwalenia budżetu na rok 2005 przeznacza się kwotę </t>
    </r>
    <r>
      <rPr>
        <b/>
        <sz val="11"/>
        <rFont val="Arial CE"/>
        <family val="0"/>
      </rPr>
      <t>459.800</t>
    </r>
    <r>
      <rPr>
        <sz val="11"/>
        <rFont val="Arial CE"/>
        <family val="0"/>
      </rPr>
      <t xml:space="preserve">,-zł.
    Pozostałą kwotę w wysokości  </t>
    </r>
    <r>
      <rPr>
        <b/>
        <sz val="11"/>
        <rFont val="Arial CE"/>
        <family val="0"/>
      </rPr>
      <t xml:space="preserve">1.147.016,-zł </t>
    </r>
    <r>
      <rPr>
        <sz val="11"/>
        <rFont val="Arial CE"/>
        <family val="0"/>
      </rPr>
      <t xml:space="preserve"> przeznacza się na sfinansowanie w roku 2005 następujących wydatków: 
1) W dziale 010 - Rolnictwo i łowiectwo kwote 15.000,-zł przeznacza się na wodociągowanie wsi, 
2) W dziale 600 - Transport i łączność kwotę 70.000,-zł zabezpiecza się na dofinansowanie kosztów projektów zadań przyjętych do realizacji  w tym dziale w uchwale budżetowej na rok 2005. 
3) W dziale 750 - Administracja publiczna zabezpiecza się wydatki związane z promocją Gminy - 3.000,-zł, koszty remontu budynku i pomieszczeń Urzędu Gminy - 50.000,-zł oraz na zakup zestawu komputerowego - 7.348,-zł (razem 60.348,-zł), 
4) W dziale 754 - Bezpieczeństwo publiczne i ochrona przeciwpożarowa kwotę 4.500,-zł przeznacza się na zakup zestawu komputerowego z wyposażeniem do połączeń z systemem selektywnego powiadamiania dla OSP w Jaktorowie,
5) W dziale 801 - Oświata i wychowanie zabezpiecza się łącznie kwotę 254.000,-zł z tego na: 
- adaptację pomieszczenia w hali sportowej w Jaktorowie 4.000,-zł - dofinansowanie kosztów 
opracowania dokumentacji projektowo-kosztorysowej w zakresie inwestycji oświatowych - 
70.000,-zł, - zakup wyposażenia do gabinetów dentystycznych 130.000,-zł (w tym Zespół Szkół 
Publicznych w Jaktorowie -65.000,-zł oraz Zespół Szkół Publicznych w Międzyborowie - 65.000,-
zł), - dofinansowanie wydatków osobowych i rzeczowych  przedszkoli  - 50.000,-zł (z tego: ZSP 
w Jaktorowie: wydatki osobowe - 16.600,-zł pochodne od płac - 3.427,-zł oraz zakup wyposażenia 
- 4.973,-zł razem 25.000,-zł; ZSP w Międzyborowie: wydatki osobowe 16.600,-zł, pochodne od
 płac 3.427,-zł oraz zakup wyposażenia 4.973,-zł razem 25.000,-zł).</t>
    </r>
  </si>
  <si>
    <t>Przeniesienie wydatków między działami  wynika z konieczności zabezpieczenia realizacji następujących zadań: 
1) W dziale 750 - Administracja publiczna kwotę 10.000,-zł przeznacza się na remont budynku Urzędu (zmniejsza się  wydatki zabezpieczone na rozliczenie prac remontowych cmentarza wojennego), 
2) W dziale 801 - Oświata i wychowanie  zwiększa się środki na koszty opracowania dokumentacji projektowo-kosztorysowej w zakresie inwestycji oświatowych o kwotę 100.000,-zł. Kwotę powyższą przenosi się z zadania LEADER+ (zrezygnowano z realizacji tego programu ). 
          Ponadto w dziale 926 - Kultura fizyczna i sport  dokonuje się zmian w planie wydatków  w związku z przyjęciem przez Radę Gminy Jaktorów programu współpracy z organizacjami pozarządowymi oraz innymi podmiotami prowadzącymi działalność pożytku publicznego  na rok 2005.</t>
  </si>
  <si>
    <t>Zestawienie zmian w planie wydatków inwestycyjnych  na   rok 2005</t>
  </si>
  <si>
    <t>Prace projektowe związane z budową Stacji Uzdatniania Wody w rejonie Kołaczka</t>
  </si>
  <si>
    <t>Zakup dwóch pomp do stacji uzdatniania wody</t>
  </si>
  <si>
    <t>Budowa chodnika na ul. Pomorskiej w Jaktorowie (przy PKP)</t>
  </si>
  <si>
    <t>Opracowanie dokumentacji na budowę hali sportowej przy Zespole Szkół Publicznych w Międzyborowie</t>
  </si>
  <si>
    <t>Opracowanie projektów płyty boisk szkolnych w Jaktorowie i Międzyborowie</t>
  </si>
  <si>
    <t>Wykonanie elewacji budynku Szkoły Podstawowej w Jaktorowie</t>
  </si>
  <si>
    <t>Wykonanie elewacji i wymiana okien w budynku Szkoły Podstawowej w Międzyborowie</t>
  </si>
  <si>
    <t>Wykup terenu pod boisko szkolne w Międzyborowie</t>
  </si>
  <si>
    <t>Opracowanie dokumentacji na budowę budynku Gimnazjum w Jaktorowie</t>
  </si>
  <si>
    <t>Zakup zestawu komputerowego dla GOPS w Jaktorowie</t>
  </si>
  <si>
    <t>Zakup samochodu osobowego dla GOPS w Jaktorowie</t>
  </si>
  <si>
    <t xml:space="preserve">Budowa sieci kanalizacyjnej  w gminie </t>
  </si>
  <si>
    <t>Rady Gminy Jaktorów z dnia  28 lutego 2005r</t>
  </si>
  <si>
    <t>Zakup  zestawów komputerowych dla Urzędu Gminy</t>
  </si>
  <si>
    <t>Razem dział 852 - Pomoc społeczna</t>
  </si>
  <si>
    <t>Budowa sieci wodociągowej w Gminie</t>
  </si>
  <si>
    <t>Zakup zestawu komputerowego dla OSP w Jaktorowie</t>
  </si>
  <si>
    <t>a) Zespół Szkół Publicznych w Jaktorowie</t>
  </si>
  <si>
    <t>Zakup wyposażenia do gabinetów dentystycznych - razem</t>
  </si>
  <si>
    <t>b) Zespół Szkół Publicznych w Międzyborowie</t>
  </si>
  <si>
    <t>Zestawienie zmian w planie dochodów i  wydatków budżetu Gminy Jaktorów</t>
  </si>
  <si>
    <t>Dochody</t>
  </si>
  <si>
    <t>Ogółem  zwiększenie dochodów</t>
  </si>
  <si>
    <t>Ogółem zwiększenie wydatków</t>
  </si>
  <si>
    <t xml:space="preserve">                                                          Przewodniczący Rady Gminy</t>
  </si>
  <si>
    <t xml:space="preserve">                                                                              Mirosław Byczak</t>
  </si>
  <si>
    <t xml:space="preserve">                                   Rady Gminy Jaktorów z dnia  28 lutego 2005r.</t>
  </si>
  <si>
    <t>na rok 2005  w związku ze zwiększeniem  dochodów własnych  gminy .</t>
  </si>
  <si>
    <t>600</t>
  </si>
  <si>
    <t>60016</t>
  </si>
  <si>
    <t>0970</t>
  </si>
  <si>
    <t>Wpływy z różnych dochodów</t>
  </si>
  <si>
    <t>4270</t>
  </si>
  <si>
    <t>4210</t>
  </si>
  <si>
    <t>Dochody   w kwocie 13.719,-zł uzyskane w związku z likwidacją środków specjalnych zostają przeznaczone na zadania: 
1) w dziale 600 - Transport i łączność-  na remonty dróg w Gminie kwota 6.751,-zł, 
2) w dziale 801 - Oświata i wychowanie kwota 6.968,-zł jest przeznaczona na  zakup wyposażenia dla Zespołu Szkół Publicznych w Międzyborowie - zgodnie z wnioskiem Dyrektora szkoły.</t>
  </si>
  <si>
    <t>Opracowanie dokumentacji projektowo-kosztorysowej na nadbudowę III kondygnacji nad istniejącym budynkiem Szkoły Podstawowej w Międzyborowie</t>
  </si>
  <si>
    <t xml:space="preserve">Projekt na wykonanie sygnalizacji świetlnej na skrzyżowaniu ul. Warszawskiej i Chełmońskiego  w Jaktorowie 
</t>
  </si>
  <si>
    <t>Projekt na modernizację drogi asfaltowej w Budach Michałowskich od drogi Nr 719 do granicy gminy</t>
  </si>
  <si>
    <t xml:space="preserve">Projekt na wykonanie chodnika od ul. Ogrodowej w  Sadych Budach do ul. Maklakiewicza w Międzyborowie 
</t>
  </si>
  <si>
    <t xml:space="preserve">                          z dnia 28 lutego 2005r</t>
  </si>
  <si>
    <t>Zwiększenie</t>
  </si>
  <si>
    <t xml:space="preserve">                              Zał. Nr 1  do uchwały Nr XXXIII/240/2005</t>
  </si>
  <si>
    <t>Zał.Nr 2 do uchwały Nr XXXIII/240/2005</t>
  </si>
  <si>
    <t>Rady Gminy Jaktorów z dnia 28 lutego 2005r</t>
  </si>
  <si>
    <t>Zał. Nr 3  do uchwały XXXIII/240/2005</t>
  </si>
  <si>
    <t xml:space="preserve">                                     Zał. Nr 4 do uchwały Nr XXXIII/240/2005</t>
  </si>
  <si>
    <t>Zał.Nr 5 do  uchwały  Nr XXXIII/240/2005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</si>
</sst>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2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i/>
      <sz val="11"/>
      <name val="Arial CE"/>
      <family val="0"/>
    </font>
    <font>
      <b/>
      <i/>
      <sz val="11"/>
      <name val="Arial CE"/>
      <family val="2"/>
    </font>
    <font>
      <i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vertical="center"/>
    </xf>
    <xf numFmtId="3" fontId="3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/>
    </xf>
    <xf numFmtId="0" fontId="3" fillId="0" borderId="1" xfId="0" applyNumberFormat="1" applyFont="1" applyBorder="1" applyAlignment="1">
      <alignment wrapText="1"/>
    </xf>
    <xf numFmtId="0" fontId="3" fillId="0" borderId="0" xfId="0" applyFont="1" applyAlignment="1">
      <alignment/>
    </xf>
    <xf numFmtId="49" fontId="4" fillId="0" borderId="0" xfId="0" applyNumberFormat="1" applyFont="1" applyAlignment="1">
      <alignment/>
    </xf>
    <xf numFmtId="0" fontId="0" fillId="2" borderId="0" xfId="0" applyFill="1" applyAlignment="1">
      <alignment/>
    </xf>
    <xf numFmtId="3" fontId="4" fillId="2" borderId="1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wrapText="1"/>
    </xf>
    <xf numFmtId="3" fontId="4" fillId="2" borderId="1" xfId="0" applyNumberFormat="1" applyFont="1" applyFill="1" applyBorder="1" applyAlignment="1">
      <alignment vertical="center"/>
    </xf>
    <xf numFmtId="3" fontId="4" fillId="2" borderId="1" xfId="0" applyNumberFormat="1" applyFont="1" applyFill="1" applyBorder="1" applyAlignment="1">
      <alignment vertical="center" wrapText="1"/>
    </xf>
    <xf numFmtId="0" fontId="7" fillId="2" borderId="0" xfId="0" applyFont="1" applyFill="1" applyAlignment="1">
      <alignment/>
    </xf>
    <xf numFmtId="3" fontId="3" fillId="2" borderId="1" xfId="0" applyNumberFormat="1" applyFont="1" applyFill="1" applyBorder="1" applyAlignment="1">
      <alignment/>
    </xf>
    <xf numFmtId="3" fontId="3" fillId="2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3" fontId="3" fillId="0" borderId="1" xfId="0" applyNumberFormat="1" applyFont="1" applyBorder="1" applyAlignment="1">
      <alignment vertical="top" wrapText="1"/>
    </xf>
    <xf numFmtId="3" fontId="3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/>
    </xf>
    <xf numFmtId="3" fontId="3" fillId="2" borderId="1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/>
    </xf>
    <xf numFmtId="0" fontId="9" fillId="0" borderId="0" xfId="0" applyFont="1" applyAlignment="1">
      <alignment/>
    </xf>
    <xf numFmtId="3" fontId="3" fillId="0" borderId="1" xfId="0" applyNumberFormat="1" applyFont="1" applyBorder="1" applyAlignment="1">
      <alignment/>
    </xf>
    <xf numFmtId="3" fontId="9" fillId="0" borderId="1" xfId="0" applyNumberFormat="1" applyFont="1" applyBorder="1" applyAlignment="1">
      <alignment/>
    </xf>
    <xf numFmtId="0" fontId="3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3" fontId="9" fillId="0" borderId="1" xfId="0" applyNumberFormat="1" applyFont="1" applyBorder="1" applyAlignment="1">
      <alignment/>
    </xf>
    <xf numFmtId="0" fontId="9" fillId="0" borderId="0" xfId="0" applyFont="1" applyAlignment="1">
      <alignment/>
    </xf>
    <xf numFmtId="0" fontId="3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/>
    </xf>
    <xf numFmtId="0" fontId="11" fillId="0" borderId="1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1" fillId="0" borderId="1" xfId="0" applyFont="1" applyBorder="1" applyAlignment="1">
      <alignment/>
    </xf>
    <xf numFmtId="0" fontId="11" fillId="0" borderId="1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1" xfId="0" applyFont="1" applyBorder="1" applyAlignment="1">
      <alignment horizontal="center" vertical="top"/>
    </xf>
    <xf numFmtId="49" fontId="11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/>
    </xf>
    <xf numFmtId="3" fontId="7" fillId="0" borderId="1" xfId="0" applyNumberFormat="1" applyFont="1" applyBorder="1" applyAlignment="1">
      <alignment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/>
    </xf>
    <xf numFmtId="49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3" fontId="9" fillId="0" borderId="1" xfId="0" applyNumberFormat="1" applyFont="1" applyBorder="1" applyAlignment="1">
      <alignment horizontal="right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/>
    </xf>
    <xf numFmtId="49" fontId="3" fillId="0" borderId="1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49" fontId="3" fillId="0" borderId="5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vertical="center" wrapText="1"/>
    </xf>
    <xf numFmtId="3" fontId="0" fillId="0" borderId="1" xfId="0" applyNumberFormat="1" applyFont="1" applyBorder="1" applyAlignment="1">
      <alignment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/>
    </xf>
    <xf numFmtId="3" fontId="11" fillId="0" borderId="1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49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3" fontId="9" fillId="0" borderId="1" xfId="0" applyNumberFormat="1" applyFont="1" applyBorder="1" applyAlignment="1">
      <alignment horizontal="right"/>
    </xf>
    <xf numFmtId="0" fontId="11" fillId="0" borderId="0" xfId="0" applyFont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49" fontId="9" fillId="0" borderId="1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vertical="top" wrapText="1"/>
    </xf>
    <xf numFmtId="0" fontId="1" fillId="0" borderId="0" xfId="0" applyFont="1" applyAlignment="1">
      <alignment horizontal="right"/>
    </xf>
    <xf numFmtId="3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7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left"/>
    </xf>
    <xf numFmtId="49" fontId="3" fillId="0" borderId="7" xfId="0" applyNumberFormat="1" applyFont="1" applyBorder="1" applyAlignment="1">
      <alignment horizontal="left"/>
    </xf>
    <xf numFmtId="49" fontId="3" fillId="0" borderId="2" xfId="0" applyNumberFormat="1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2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">
      <selection activeCell="D1" sqref="D1"/>
    </sheetView>
  </sheetViews>
  <sheetFormatPr defaultColWidth="9.00390625" defaultRowHeight="12.75"/>
  <cols>
    <col min="1" max="1" width="6.00390625" style="0" customWidth="1"/>
    <col min="2" max="2" width="9.25390625" style="0" bestFit="1" customWidth="1"/>
    <col min="3" max="3" width="6.625" style="0" customWidth="1"/>
    <col min="4" max="4" width="57.00390625" style="0" customWidth="1"/>
    <col min="5" max="5" width="12.75390625" style="0" customWidth="1"/>
  </cols>
  <sheetData>
    <row r="1" ht="17.25" customHeight="1">
      <c r="D1" s="40" t="s">
        <v>151</v>
      </c>
    </row>
    <row r="2" ht="14.25">
      <c r="D2" s="90" t="s">
        <v>136</v>
      </c>
    </row>
    <row r="3" ht="15.75" customHeight="1">
      <c r="D3" s="110"/>
    </row>
    <row r="4" spans="1:5" ht="15">
      <c r="A4" s="8"/>
      <c r="B4" s="133" t="s">
        <v>130</v>
      </c>
      <c r="C4" s="133"/>
      <c r="D4" s="133"/>
      <c r="E4" s="133"/>
    </row>
    <row r="5" spans="1:5" ht="30.75" customHeight="1">
      <c r="A5" s="134" t="s">
        <v>137</v>
      </c>
      <c r="B5" s="134"/>
      <c r="C5" s="134"/>
      <c r="D5" s="134"/>
      <c r="E5" s="134"/>
    </row>
    <row r="6" spans="1:4" ht="13.5" customHeight="1">
      <c r="A6" s="60"/>
      <c r="B6" s="60"/>
      <c r="C6" s="60"/>
      <c r="D6" s="60"/>
    </row>
    <row r="7" spans="1:4" ht="21.75" customHeight="1">
      <c r="A7" s="60"/>
      <c r="B7" s="60" t="s">
        <v>131</v>
      </c>
      <c r="C7" s="60"/>
      <c r="D7" s="60"/>
    </row>
    <row r="8" spans="1:5" s="111" customFormat="1" ht="21.75" customHeight="1">
      <c r="A8" s="24" t="s">
        <v>42</v>
      </c>
      <c r="B8" s="24" t="s">
        <v>43</v>
      </c>
      <c r="C8" s="24" t="s">
        <v>44</v>
      </c>
      <c r="D8" s="24" t="s">
        <v>8</v>
      </c>
      <c r="E8" s="24" t="s">
        <v>46</v>
      </c>
    </row>
    <row r="9" spans="1:5" s="19" customFormat="1" ht="14.25">
      <c r="A9" s="24">
        <v>1</v>
      </c>
      <c r="B9" s="24">
        <v>2</v>
      </c>
      <c r="C9" s="24">
        <v>3</v>
      </c>
      <c r="D9" s="24">
        <v>4</v>
      </c>
      <c r="E9" s="5">
        <v>6</v>
      </c>
    </row>
    <row r="10" spans="1:5" s="116" customFormat="1" ht="18.75" customHeight="1">
      <c r="A10" s="112" t="s">
        <v>138</v>
      </c>
      <c r="B10" s="113"/>
      <c r="C10" s="113"/>
      <c r="D10" s="114" t="s">
        <v>98</v>
      </c>
      <c r="E10" s="115">
        <f>E11</f>
        <v>6751</v>
      </c>
    </row>
    <row r="11" spans="1:5" s="19" customFormat="1" ht="20.25" customHeight="1">
      <c r="A11" s="24"/>
      <c r="B11" s="117" t="s">
        <v>139</v>
      </c>
      <c r="C11" s="24"/>
      <c r="D11" s="118" t="s">
        <v>99</v>
      </c>
      <c r="E11" s="26">
        <f>E12</f>
        <v>6751</v>
      </c>
    </row>
    <row r="12" spans="1:5" s="19" customFormat="1" ht="16.5" customHeight="1">
      <c r="A12" s="24"/>
      <c r="B12" s="24"/>
      <c r="C12" s="94" t="s">
        <v>140</v>
      </c>
      <c r="D12" s="47" t="s">
        <v>141</v>
      </c>
      <c r="E12" s="26">
        <v>6751</v>
      </c>
    </row>
    <row r="13" spans="1:5" s="122" customFormat="1" ht="18" customHeight="1">
      <c r="A13" s="39">
        <v>801</v>
      </c>
      <c r="B13" s="39"/>
      <c r="C13" s="121"/>
      <c r="D13" s="81" t="s">
        <v>62</v>
      </c>
      <c r="E13" s="88">
        <f>E14</f>
        <v>6968</v>
      </c>
    </row>
    <row r="14" spans="1:5" s="19" customFormat="1" ht="18.75" customHeight="1">
      <c r="A14" s="24"/>
      <c r="B14" s="24">
        <v>80101</v>
      </c>
      <c r="C14" s="94"/>
      <c r="D14" s="47" t="s">
        <v>63</v>
      </c>
      <c r="E14" s="26">
        <f>E15</f>
        <v>6968</v>
      </c>
    </row>
    <row r="15" spans="1:5" s="19" customFormat="1" ht="16.5" customHeight="1">
      <c r="A15" s="24"/>
      <c r="B15" s="24"/>
      <c r="C15" s="94" t="s">
        <v>140</v>
      </c>
      <c r="D15" s="47" t="s">
        <v>141</v>
      </c>
      <c r="E15" s="26">
        <v>6968</v>
      </c>
    </row>
    <row r="16" spans="1:5" ht="21" customHeight="1">
      <c r="A16" s="23"/>
      <c r="B16" s="23"/>
      <c r="C16" s="23"/>
      <c r="D16" s="24" t="s">
        <v>132</v>
      </c>
      <c r="E16" s="6">
        <f>E10+E13</f>
        <v>13719</v>
      </c>
    </row>
    <row r="17" spans="1:5" s="60" customFormat="1" ht="14.25">
      <c r="A17" s="119"/>
      <c r="B17" s="119"/>
      <c r="C17" s="119"/>
      <c r="D17" s="119"/>
      <c r="E17" s="120"/>
    </row>
    <row r="18" spans="1:5" ht="21.75" customHeight="1">
      <c r="A18" s="119"/>
      <c r="B18" s="119" t="s">
        <v>41</v>
      </c>
      <c r="C18" s="119"/>
      <c r="D18" s="119"/>
      <c r="E18" s="120"/>
    </row>
    <row r="19" spans="1:5" s="19" customFormat="1" ht="17.25" customHeight="1">
      <c r="A19" s="24" t="s">
        <v>42</v>
      </c>
      <c r="B19" s="24" t="s">
        <v>43</v>
      </c>
      <c r="C19" s="24" t="s">
        <v>44</v>
      </c>
      <c r="D19" s="24" t="s">
        <v>45</v>
      </c>
      <c r="E19" s="5" t="s">
        <v>46</v>
      </c>
    </row>
    <row r="20" spans="1:5" s="19" customFormat="1" ht="15.75" customHeight="1">
      <c r="A20" s="24">
        <v>1</v>
      </c>
      <c r="B20" s="24">
        <v>2</v>
      </c>
      <c r="C20" s="24">
        <v>3</v>
      </c>
      <c r="D20" s="24">
        <v>4</v>
      </c>
      <c r="E20" s="5">
        <v>5</v>
      </c>
    </row>
    <row r="21" spans="1:5" s="116" customFormat="1" ht="18.75" customHeight="1">
      <c r="A21" s="112" t="s">
        <v>138</v>
      </c>
      <c r="B21" s="113"/>
      <c r="C21" s="113"/>
      <c r="D21" s="114" t="s">
        <v>98</v>
      </c>
      <c r="E21" s="115">
        <f>E22</f>
        <v>6751</v>
      </c>
    </row>
    <row r="22" spans="1:5" s="19" customFormat="1" ht="20.25" customHeight="1">
      <c r="A22" s="24"/>
      <c r="B22" s="117" t="s">
        <v>139</v>
      </c>
      <c r="C22" s="24"/>
      <c r="D22" s="118" t="s">
        <v>99</v>
      </c>
      <c r="E22" s="26">
        <f>E23</f>
        <v>6751</v>
      </c>
    </row>
    <row r="23" spans="1:5" s="19" customFormat="1" ht="16.5" customHeight="1">
      <c r="A23" s="24"/>
      <c r="B23" s="24"/>
      <c r="C23" s="94" t="s">
        <v>142</v>
      </c>
      <c r="D23" s="47" t="s">
        <v>86</v>
      </c>
      <c r="E23" s="26">
        <v>6751</v>
      </c>
    </row>
    <row r="24" spans="1:5" s="122" customFormat="1" ht="18" customHeight="1">
      <c r="A24" s="39">
        <v>801</v>
      </c>
      <c r="B24" s="39"/>
      <c r="C24" s="121"/>
      <c r="D24" s="81" t="s">
        <v>62</v>
      </c>
      <c r="E24" s="88">
        <f>E25</f>
        <v>6968</v>
      </c>
    </row>
    <row r="25" spans="1:5" s="19" customFormat="1" ht="18.75" customHeight="1">
      <c r="A25" s="24"/>
      <c r="B25" s="24">
        <v>80101</v>
      </c>
      <c r="C25" s="94"/>
      <c r="D25" s="47" t="s">
        <v>63</v>
      </c>
      <c r="E25" s="26">
        <f>E26</f>
        <v>6968</v>
      </c>
    </row>
    <row r="26" spans="1:5" s="19" customFormat="1" ht="16.5" customHeight="1">
      <c r="A26" s="24"/>
      <c r="B26" s="24"/>
      <c r="C26" s="94" t="s">
        <v>143</v>
      </c>
      <c r="D26" s="47" t="s">
        <v>49</v>
      </c>
      <c r="E26" s="26">
        <v>6968</v>
      </c>
    </row>
    <row r="27" spans="1:5" s="19" customFormat="1" ht="16.5" customHeight="1">
      <c r="A27" s="24"/>
      <c r="B27" s="24"/>
      <c r="C27" s="94"/>
      <c r="D27" s="126" t="s">
        <v>133</v>
      </c>
      <c r="E27" s="26">
        <f>E21+E24</f>
        <v>13719</v>
      </c>
    </row>
    <row r="28" spans="1:5" s="19" customFormat="1" ht="16.5" customHeight="1">
      <c r="A28" s="123"/>
      <c r="B28" s="123" t="s">
        <v>67</v>
      </c>
      <c r="C28" s="124"/>
      <c r="D28" s="127"/>
      <c r="E28" s="125"/>
    </row>
    <row r="29" spans="1:5" s="19" customFormat="1" ht="85.5" customHeight="1">
      <c r="A29" s="132" t="s">
        <v>144</v>
      </c>
      <c r="B29" s="132"/>
      <c r="C29" s="132"/>
      <c r="D29" s="132"/>
      <c r="E29" s="132"/>
    </row>
    <row r="30" spans="1:5" s="19" customFormat="1" ht="16.5" customHeight="1">
      <c r="A30" s="123"/>
      <c r="B30" s="123"/>
      <c r="C30" s="124"/>
      <c r="D30" s="127"/>
      <c r="E30" s="125"/>
    </row>
    <row r="31" spans="4:5" ht="12.75">
      <c r="D31" s="131" t="s">
        <v>134</v>
      </c>
      <c r="E31" s="131"/>
    </row>
    <row r="33" ht="12.75">
      <c r="D33" s="19" t="s">
        <v>135</v>
      </c>
    </row>
  </sheetData>
  <mergeCells count="4">
    <mergeCell ref="D31:E31"/>
    <mergeCell ref="A29:E29"/>
    <mergeCell ref="B4:E4"/>
    <mergeCell ref="A5:E5"/>
  </mergeCells>
  <printOptions/>
  <pageMargins left="0.7" right="0.4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4"/>
  <sheetViews>
    <sheetView workbookViewId="0" topLeftCell="A53">
      <selection activeCell="D2" sqref="D2:E2"/>
    </sheetView>
  </sheetViews>
  <sheetFormatPr defaultColWidth="9.00390625" defaultRowHeight="12.75"/>
  <cols>
    <col min="1" max="1" width="8.00390625" style="28" customWidth="1"/>
    <col min="2" max="2" width="9.125" style="28" customWidth="1"/>
    <col min="3" max="3" width="7.625" style="28" customWidth="1"/>
    <col min="4" max="4" width="53.25390625" style="28" customWidth="1"/>
    <col min="5" max="5" width="12.875" style="28" customWidth="1"/>
    <col min="6" max="16384" width="9.125" style="28" customWidth="1"/>
  </cols>
  <sheetData>
    <row r="1" spans="4:5" ht="14.25">
      <c r="D1" s="137" t="s">
        <v>152</v>
      </c>
      <c r="E1" s="137"/>
    </row>
    <row r="2" spans="4:5" ht="14.25">
      <c r="D2" s="137" t="s">
        <v>153</v>
      </c>
      <c r="E2" s="137"/>
    </row>
    <row r="3" spans="4:5" ht="11.25" customHeight="1">
      <c r="D3" s="33"/>
      <c r="E3" s="33"/>
    </row>
    <row r="4" spans="1:5" ht="18" customHeight="1">
      <c r="A4" s="135" t="s">
        <v>39</v>
      </c>
      <c r="B4" s="135"/>
      <c r="C4" s="135"/>
      <c r="D4" s="135"/>
      <c r="E4" s="135"/>
    </row>
    <row r="5" spans="1:5" ht="18" customHeight="1">
      <c r="A5" s="135" t="s">
        <v>40</v>
      </c>
      <c r="B5" s="135"/>
      <c r="C5" s="135"/>
      <c r="D5" s="135"/>
      <c r="E5" s="135"/>
    </row>
    <row r="6" ht="15.75" customHeight="1"/>
    <row r="7" ht="14.25">
      <c r="A7" s="28" t="s">
        <v>41</v>
      </c>
    </row>
    <row r="8" spans="1:5" s="33" customFormat="1" ht="24.75" customHeight="1">
      <c r="A8" s="32" t="s">
        <v>42</v>
      </c>
      <c r="B8" s="32" t="s">
        <v>43</v>
      </c>
      <c r="C8" s="32" t="s">
        <v>44</v>
      </c>
      <c r="D8" s="32" t="s">
        <v>45</v>
      </c>
      <c r="E8" s="32" t="s">
        <v>46</v>
      </c>
    </row>
    <row r="9" spans="1:5" s="89" customFormat="1" ht="19.5" customHeight="1">
      <c r="A9" s="86" t="s">
        <v>73</v>
      </c>
      <c r="B9" s="39"/>
      <c r="C9" s="39"/>
      <c r="D9" s="87" t="s">
        <v>96</v>
      </c>
      <c r="E9" s="88">
        <f>E10</f>
        <v>15000</v>
      </c>
    </row>
    <row r="10" spans="1:5" s="33" customFormat="1" ht="18.75" customHeight="1">
      <c r="A10" s="32"/>
      <c r="B10" s="82" t="s">
        <v>74</v>
      </c>
      <c r="C10" s="32"/>
      <c r="D10" s="83" t="s">
        <v>97</v>
      </c>
      <c r="E10" s="85">
        <f>E11</f>
        <v>15000</v>
      </c>
    </row>
    <row r="11" spans="1:5" s="33" customFormat="1" ht="18" customHeight="1">
      <c r="A11" s="32"/>
      <c r="B11" s="32"/>
      <c r="C11" s="32">
        <v>6050</v>
      </c>
      <c r="D11" s="83" t="s">
        <v>89</v>
      </c>
      <c r="E11" s="36">
        <v>15000</v>
      </c>
    </row>
    <row r="12" spans="1:5" s="89" customFormat="1" ht="18.75" customHeight="1">
      <c r="A12" s="39">
        <v>600</v>
      </c>
      <c r="B12" s="39"/>
      <c r="C12" s="39"/>
      <c r="D12" s="87" t="s">
        <v>98</v>
      </c>
      <c r="E12" s="88">
        <f>E13</f>
        <v>70000</v>
      </c>
    </row>
    <row r="13" spans="1:5" s="33" customFormat="1" ht="18.75" customHeight="1">
      <c r="A13" s="32"/>
      <c r="B13" s="32">
        <v>60016</v>
      </c>
      <c r="C13" s="32"/>
      <c r="D13" s="83" t="s">
        <v>99</v>
      </c>
      <c r="E13" s="85">
        <f>E14</f>
        <v>70000</v>
      </c>
    </row>
    <row r="14" spans="1:5" s="33" customFormat="1" ht="18" customHeight="1">
      <c r="A14" s="32"/>
      <c r="B14" s="32"/>
      <c r="C14" s="32">
        <v>6050</v>
      </c>
      <c r="D14" s="83" t="s">
        <v>89</v>
      </c>
      <c r="E14" s="36">
        <v>70000</v>
      </c>
    </row>
    <row r="15" spans="1:5" s="89" customFormat="1" ht="18" customHeight="1">
      <c r="A15" s="39">
        <v>750</v>
      </c>
      <c r="B15" s="39"/>
      <c r="C15" s="39"/>
      <c r="D15" s="87" t="s">
        <v>87</v>
      </c>
      <c r="E15" s="37">
        <f>E16</f>
        <v>60348</v>
      </c>
    </row>
    <row r="16" spans="1:5" s="33" customFormat="1" ht="17.25" customHeight="1">
      <c r="A16" s="32"/>
      <c r="B16" s="32">
        <v>75023</v>
      </c>
      <c r="C16" s="32"/>
      <c r="D16" s="83" t="s">
        <v>88</v>
      </c>
      <c r="E16" s="36">
        <f>E17+E18+E19</f>
        <v>60348</v>
      </c>
    </row>
    <row r="17" spans="1:5" s="33" customFormat="1" ht="15.75" customHeight="1">
      <c r="A17" s="32"/>
      <c r="B17" s="32"/>
      <c r="C17" s="32">
        <v>4270</v>
      </c>
      <c r="D17" s="83" t="s">
        <v>86</v>
      </c>
      <c r="E17" s="36">
        <v>50000</v>
      </c>
    </row>
    <row r="18" spans="1:5" s="33" customFormat="1" ht="15.75" customHeight="1">
      <c r="A18" s="32"/>
      <c r="B18" s="32"/>
      <c r="C18" s="32">
        <v>4300</v>
      </c>
      <c r="D18" s="83" t="s">
        <v>50</v>
      </c>
      <c r="E18" s="36">
        <v>3000</v>
      </c>
    </row>
    <row r="19" spans="1:5" s="33" customFormat="1" ht="16.5" customHeight="1">
      <c r="A19" s="32"/>
      <c r="B19" s="32"/>
      <c r="C19" s="32">
        <v>6060</v>
      </c>
      <c r="D19" s="38" t="s">
        <v>57</v>
      </c>
      <c r="E19" s="36">
        <v>7348</v>
      </c>
    </row>
    <row r="20" spans="1:5" s="89" customFormat="1" ht="19.5" customHeight="1">
      <c r="A20" s="39">
        <v>754</v>
      </c>
      <c r="B20" s="39"/>
      <c r="C20" s="39"/>
      <c r="D20" s="81" t="s">
        <v>100</v>
      </c>
      <c r="E20" s="37">
        <f>E21</f>
        <v>4500</v>
      </c>
    </row>
    <row r="21" spans="1:5" s="33" customFormat="1" ht="18" customHeight="1">
      <c r="A21" s="32"/>
      <c r="B21" s="32">
        <v>75412</v>
      </c>
      <c r="C21" s="32"/>
      <c r="D21" s="38" t="s">
        <v>101</v>
      </c>
      <c r="E21" s="36">
        <f>E22</f>
        <v>4500</v>
      </c>
    </row>
    <row r="22" spans="1:5" s="33" customFormat="1" ht="17.25" customHeight="1">
      <c r="A22" s="32"/>
      <c r="B22" s="32"/>
      <c r="C22" s="32">
        <v>6060</v>
      </c>
      <c r="D22" s="38" t="s">
        <v>57</v>
      </c>
      <c r="E22" s="36">
        <v>4500</v>
      </c>
    </row>
    <row r="23" spans="1:5" s="89" customFormat="1" ht="18" customHeight="1">
      <c r="A23" s="39">
        <v>801</v>
      </c>
      <c r="B23" s="39"/>
      <c r="C23" s="39"/>
      <c r="D23" s="81" t="s">
        <v>62</v>
      </c>
      <c r="E23" s="37">
        <f>E24+E28</f>
        <v>254000</v>
      </c>
    </row>
    <row r="24" spans="1:5" s="33" customFormat="1" ht="18" customHeight="1">
      <c r="A24" s="32"/>
      <c r="B24" s="32">
        <v>80101</v>
      </c>
      <c r="C24" s="32"/>
      <c r="D24" s="38" t="s">
        <v>63</v>
      </c>
      <c r="E24" s="36">
        <f>E25+E26+E27</f>
        <v>204000</v>
      </c>
    </row>
    <row r="25" spans="1:5" s="33" customFormat="1" ht="17.25" customHeight="1">
      <c r="A25" s="32"/>
      <c r="B25" s="32"/>
      <c r="C25" s="32">
        <v>4270</v>
      </c>
      <c r="D25" s="38" t="s">
        <v>86</v>
      </c>
      <c r="E25" s="36">
        <v>4000</v>
      </c>
    </row>
    <row r="26" spans="1:5" s="33" customFormat="1" ht="17.25" customHeight="1">
      <c r="A26" s="32"/>
      <c r="B26" s="32"/>
      <c r="C26" s="32">
        <v>6050</v>
      </c>
      <c r="D26" s="38" t="s">
        <v>89</v>
      </c>
      <c r="E26" s="36">
        <v>70000</v>
      </c>
    </row>
    <row r="27" spans="1:5" s="33" customFormat="1" ht="17.25" customHeight="1">
      <c r="A27" s="32"/>
      <c r="B27" s="32"/>
      <c r="C27" s="32">
        <v>6060</v>
      </c>
      <c r="D27" s="38" t="s">
        <v>57</v>
      </c>
      <c r="E27" s="36">
        <v>130000</v>
      </c>
    </row>
    <row r="28" spans="1:5" s="33" customFormat="1" ht="18" customHeight="1">
      <c r="A28" s="32"/>
      <c r="B28" s="32">
        <v>80104</v>
      </c>
      <c r="C28" s="32"/>
      <c r="D28" s="38" t="s">
        <v>102</v>
      </c>
      <c r="E28" s="36">
        <f>E29+E30+E31+E32</f>
        <v>50000</v>
      </c>
    </row>
    <row r="29" spans="1:5" s="33" customFormat="1" ht="16.5" customHeight="1">
      <c r="A29" s="32"/>
      <c r="B29" s="32"/>
      <c r="C29" s="32">
        <v>4010</v>
      </c>
      <c r="D29" s="38" t="s">
        <v>64</v>
      </c>
      <c r="E29" s="36">
        <v>33200</v>
      </c>
    </row>
    <row r="30" spans="1:5" s="33" customFormat="1" ht="16.5" customHeight="1">
      <c r="A30" s="32"/>
      <c r="B30" s="32"/>
      <c r="C30" s="32">
        <v>4111</v>
      </c>
      <c r="D30" s="38" t="s">
        <v>103</v>
      </c>
      <c r="E30" s="36">
        <v>6040</v>
      </c>
    </row>
    <row r="31" spans="1:5" s="33" customFormat="1" ht="15.75" customHeight="1">
      <c r="A31" s="32"/>
      <c r="B31" s="32"/>
      <c r="C31" s="32">
        <v>4120</v>
      </c>
      <c r="D31" s="38" t="s">
        <v>65</v>
      </c>
      <c r="E31" s="36">
        <v>814</v>
      </c>
    </row>
    <row r="32" spans="1:5" s="33" customFormat="1" ht="16.5" customHeight="1">
      <c r="A32" s="32"/>
      <c r="B32" s="32"/>
      <c r="C32" s="32">
        <v>4210</v>
      </c>
      <c r="D32" s="38" t="s">
        <v>49</v>
      </c>
      <c r="E32" s="36">
        <v>9946</v>
      </c>
    </row>
    <row r="33" spans="1:5" s="35" customFormat="1" ht="18" customHeight="1">
      <c r="A33" s="39">
        <v>851</v>
      </c>
      <c r="B33" s="34"/>
      <c r="C33" s="34"/>
      <c r="D33" s="34" t="s">
        <v>47</v>
      </c>
      <c r="E33" s="36">
        <f>E34</f>
        <v>22868</v>
      </c>
    </row>
    <row r="34" spans="1:5" ht="17.25" customHeight="1">
      <c r="A34" s="32"/>
      <c r="B34" s="32">
        <v>85154</v>
      </c>
      <c r="C34" s="32"/>
      <c r="D34" s="31" t="s">
        <v>48</v>
      </c>
      <c r="E34" s="36">
        <f>E35+E36+E37</f>
        <v>22868</v>
      </c>
    </row>
    <row r="35" spans="1:5" ht="14.25">
      <c r="A35" s="32"/>
      <c r="B35" s="32"/>
      <c r="C35" s="32">
        <v>3110</v>
      </c>
      <c r="D35" s="31" t="s">
        <v>54</v>
      </c>
      <c r="E35" s="36">
        <v>6368</v>
      </c>
    </row>
    <row r="36" spans="1:5" ht="14.25">
      <c r="A36" s="32"/>
      <c r="B36" s="32"/>
      <c r="C36" s="32">
        <v>4210</v>
      </c>
      <c r="D36" s="31" t="s">
        <v>49</v>
      </c>
      <c r="E36" s="36">
        <v>3000</v>
      </c>
    </row>
    <row r="37" spans="1:5" ht="14.25">
      <c r="A37" s="32"/>
      <c r="B37" s="32"/>
      <c r="C37" s="32">
        <v>4300</v>
      </c>
      <c r="D37" s="31" t="s">
        <v>50</v>
      </c>
      <c r="E37" s="36">
        <v>13500</v>
      </c>
    </row>
    <row r="38" spans="1:5" s="35" customFormat="1" ht="19.5" customHeight="1">
      <c r="A38" s="39">
        <v>852</v>
      </c>
      <c r="B38" s="39"/>
      <c r="C38" s="39"/>
      <c r="D38" s="34" t="s">
        <v>55</v>
      </c>
      <c r="E38" s="37">
        <f>E39</f>
        <v>1280</v>
      </c>
    </row>
    <row r="39" spans="1:5" ht="18.75" customHeight="1">
      <c r="A39" s="32"/>
      <c r="B39" s="32">
        <v>85219</v>
      </c>
      <c r="C39" s="32"/>
      <c r="D39" s="31" t="s">
        <v>56</v>
      </c>
      <c r="E39" s="36">
        <f>E40</f>
        <v>1280</v>
      </c>
    </row>
    <row r="40" spans="1:5" ht="18" customHeight="1">
      <c r="A40" s="32"/>
      <c r="B40" s="32"/>
      <c r="C40" s="32">
        <v>6060</v>
      </c>
      <c r="D40" s="38" t="s">
        <v>57</v>
      </c>
      <c r="E40" s="36">
        <v>1280</v>
      </c>
    </row>
    <row r="41" spans="1:5" s="35" customFormat="1" ht="20.25" customHeight="1">
      <c r="A41" s="39">
        <v>900</v>
      </c>
      <c r="B41" s="39"/>
      <c r="C41" s="39"/>
      <c r="D41" s="34" t="s">
        <v>51</v>
      </c>
      <c r="E41" s="37">
        <f>E42</f>
        <v>708020</v>
      </c>
    </row>
    <row r="42" spans="1:5" ht="19.5" customHeight="1">
      <c r="A42" s="32"/>
      <c r="B42" s="32">
        <v>90001</v>
      </c>
      <c r="C42" s="32"/>
      <c r="D42" s="31" t="s">
        <v>52</v>
      </c>
      <c r="E42" s="36">
        <f>E43</f>
        <v>708020</v>
      </c>
    </row>
    <row r="43" spans="1:5" ht="17.25" customHeight="1">
      <c r="A43" s="32"/>
      <c r="B43" s="32"/>
      <c r="C43" s="32">
        <v>6050</v>
      </c>
      <c r="D43" s="31" t="s">
        <v>53</v>
      </c>
      <c r="E43" s="36">
        <v>708020</v>
      </c>
    </row>
    <row r="44" spans="1:5" s="35" customFormat="1" ht="19.5" customHeight="1">
      <c r="A44" s="39">
        <v>926</v>
      </c>
      <c r="B44" s="39"/>
      <c r="C44" s="39"/>
      <c r="D44" s="34" t="s">
        <v>91</v>
      </c>
      <c r="E44" s="37">
        <f>E45</f>
        <v>11000</v>
      </c>
    </row>
    <row r="45" spans="1:5" ht="18.75" customHeight="1">
      <c r="A45" s="32"/>
      <c r="B45" s="32">
        <v>92605</v>
      </c>
      <c r="C45" s="32"/>
      <c r="D45" s="47" t="s">
        <v>92</v>
      </c>
      <c r="E45" s="36">
        <f>E46</f>
        <v>11000</v>
      </c>
    </row>
    <row r="46" spans="1:5" ht="42.75">
      <c r="A46" s="32"/>
      <c r="B46" s="32"/>
      <c r="C46" s="84">
        <v>2820</v>
      </c>
      <c r="D46" s="47" t="s">
        <v>93</v>
      </c>
      <c r="E46" s="36">
        <v>11000</v>
      </c>
    </row>
    <row r="47" spans="1:5" ht="21" customHeight="1">
      <c r="A47" s="31"/>
      <c r="B47" s="31"/>
      <c r="C47" s="32"/>
      <c r="D47" s="31" t="s">
        <v>104</v>
      </c>
      <c r="E47" s="36">
        <f>E9+E12+E15+E20+E23+E33+E38+E41+E44</f>
        <v>1147016</v>
      </c>
    </row>
    <row r="48" spans="1:5" ht="21" customHeight="1">
      <c r="A48" s="91"/>
      <c r="B48" s="91"/>
      <c r="C48" s="92"/>
      <c r="D48" s="91"/>
      <c r="E48" s="93"/>
    </row>
    <row r="49" ht="12.75" customHeight="1">
      <c r="A49" s="28" t="s">
        <v>67</v>
      </c>
    </row>
    <row r="50" spans="1:5" ht="358.5" customHeight="1">
      <c r="A50" s="138" t="s">
        <v>107</v>
      </c>
      <c r="B50" s="138"/>
      <c r="C50" s="138"/>
      <c r="D50" s="138"/>
      <c r="E50" s="138"/>
    </row>
    <row r="51" spans="1:5" ht="160.5" customHeight="1">
      <c r="A51" s="136" t="s">
        <v>0</v>
      </c>
      <c r="B51" s="136"/>
      <c r="C51" s="136"/>
      <c r="D51" s="136"/>
      <c r="E51" s="136"/>
    </row>
    <row r="53" spans="4:5" ht="14.25">
      <c r="D53" s="135" t="s">
        <v>105</v>
      </c>
      <c r="E53" s="135"/>
    </row>
    <row r="54" spans="4:5" ht="34.5" customHeight="1">
      <c r="D54" s="135" t="s">
        <v>106</v>
      </c>
      <c r="E54" s="135"/>
    </row>
  </sheetData>
  <mergeCells count="8">
    <mergeCell ref="D53:E53"/>
    <mergeCell ref="D54:E54"/>
    <mergeCell ref="A51:E51"/>
    <mergeCell ref="D1:E1"/>
    <mergeCell ref="D2:E2"/>
    <mergeCell ref="A50:E50"/>
    <mergeCell ref="A4:E4"/>
    <mergeCell ref="A5:E5"/>
  </mergeCells>
  <printOptions/>
  <pageMargins left="0.75" right="0.28" top="0.74" bottom="0.74" header="0.5" footer="0.5"/>
  <pageSetup orientation="portrait" paperSize="9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workbookViewId="0" topLeftCell="A1">
      <selection activeCell="C1" sqref="C1:F1"/>
    </sheetView>
  </sheetViews>
  <sheetFormatPr defaultColWidth="9.00390625" defaultRowHeight="12.75"/>
  <cols>
    <col min="1" max="1" width="5.875" style="8" customWidth="1"/>
    <col min="2" max="2" width="9.625" style="8" customWidth="1"/>
    <col min="3" max="3" width="7.125" style="8" customWidth="1"/>
    <col min="4" max="4" width="46.75390625" style="8" customWidth="1"/>
    <col min="5" max="5" width="12.00390625" style="8" customWidth="1"/>
    <col min="6" max="6" width="11.375" style="8" customWidth="1"/>
    <col min="7" max="7" width="5.625" style="8" customWidth="1"/>
    <col min="8" max="16384" width="9.125" style="8" customWidth="1"/>
  </cols>
  <sheetData>
    <row r="1" spans="3:7" ht="15.75" customHeight="1">
      <c r="C1" s="139" t="s">
        <v>154</v>
      </c>
      <c r="D1" s="139"/>
      <c r="E1" s="139"/>
      <c r="F1" s="139"/>
      <c r="G1" s="40"/>
    </row>
    <row r="2" spans="4:7" ht="14.25">
      <c r="D2" s="140" t="s">
        <v>58</v>
      </c>
      <c r="E2" s="140"/>
      <c r="F2" s="140"/>
      <c r="G2" s="40"/>
    </row>
    <row r="3" spans="4:7" ht="15.75" customHeight="1">
      <c r="D3" s="140" t="s">
        <v>82</v>
      </c>
      <c r="E3" s="140"/>
      <c r="F3" s="140"/>
      <c r="G3" s="40"/>
    </row>
    <row r="4" ht="8.25" customHeight="1"/>
    <row r="5" spans="1:6" ht="18.75" customHeight="1">
      <c r="A5" s="140" t="s">
        <v>83</v>
      </c>
      <c r="B5" s="140"/>
      <c r="C5" s="140"/>
      <c r="D5" s="140"/>
      <c r="E5" s="140"/>
      <c r="F5" s="140"/>
    </row>
    <row r="6" spans="1:6" ht="28.5" customHeight="1">
      <c r="A6" s="141" t="s">
        <v>90</v>
      </c>
      <c r="B6" s="141"/>
      <c r="C6" s="141"/>
      <c r="D6" s="141"/>
      <c r="E6" s="141"/>
      <c r="F6" s="141"/>
    </row>
    <row r="7" spans="1:2" ht="16.5" customHeight="1">
      <c r="A7" s="142" t="s">
        <v>59</v>
      </c>
      <c r="B7" s="142"/>
    </row>
    <row r="8" spans="1:6" s="44" customFormat="1" ht="25.5" customHeight="1">
      <c r="A8" s="41" t="s">
        <v>42</v>
      </c>
      <c r="B8" s="41" t="s">
        <v>43</v>
      </c>
      <c r="C8" s="42" t="s">
        <v>44</v>
      </c>
      <c r="D8" s="42" t="s">
        <v>8</v>
      </c>
      <c r="E8" s="43" t="s">
        <v>60</v>
      </c>
      <c r="F8" s="43" t="s">
        <v>61</v>
      </c>
    </row>
    <row r="9" spans="1:6" s="46" customFormat="1" ht="20.25" customHeight="1">
      <c r="A9" s="29">
        <v>710</v>
      </c>
      <c r="B9" s="29"/>
      <c r="C9" s="29"/>
      <c r="D9" s="30" t="s">
        <v>84</v>
      </c>
      <c r="E9" s="45">
        <f>E10</f>
        <v>10000</v>
      </c>
      <c r="F9" s="45"/>
    </row>
    <row r="10" spans="1:6" ht="18.75" customHeight="1">
      <c r="A10" s="25"/>
      <c r="B10" s="25">
        <v>71095</v>
      </c>
      <c r="C10" s="25"/>
      <c r="D10" s="47" t="s">
        <v>85</v>
      </c>
      <c r="E10" s="6">
        <f>E11</f>
        <v>10000</v>
      </c>
      <c r="F10" s="6"/>
    </row>
    <row r="11" spans="1:6" ht="15.75" customHeight="1">
      <c r="A11" s="25"/>
      <c r="B11" s="25"/>
      <c r="C11" s="25">
        <v>4270</v>
      </c>
      <c r="D11" s="47" t="s">
        <v>86</v>
      </c>
      <c r="E11" s="6">
        <v>10000</v>
      </c>
      <c r="F11" s="6"/>
    </row>
    <row r="12" spans="1:6" s="46" customFormat="1" ht="20.25" customHeight="1">
      <c r="A12" s="29">
        <v>750</v>
      </c>
      <c r="B12" s="29"/>
      <c r="C12" s="29"/>
      <c r="D12" s="48" t="s">
        <v>87</v>
      </c>
      <c r="E12" s="45">
        <f>E13</f>
        <v>100000</v>
      </c>
      <c r="F12" s="45">
        <f>F13</f>
        <v>10000</v>
      </c>
    </row>
    <row r="13" spans="1:6" ht="17.25" customHeight="1">
      <c r="A13" s="25"/>
      <c r="B13" s="25">
        <v>75023</v>
      </c>
      <c r="C13" s="25"/>
      <c r="D13" s="47" t="s">
        <v>88</v>
      </c>
      <c r="E13" s="6">
        <f>E16+E18</f>
        <v>100000</v>
      </c>
      <c r="F13" s="6">
        <f>F14+F15</f>
        <v>10000</v>
      </c>
    </row>
    <row r="14" spans="1:6" ht="15.75" customHeight="1">
      <c r="A14" s="25"/>
      <c r="B14" s="25"/>
      <c r="C14" s="25">
        <v>4270</v>
      </c>
      <c r="D14" s="47" t="s">
        <v>86</v>
      </c>
      <c r="E14" s="6"/>
      <c r="F14" s="6">
        <v>10000</v>
      </c>
    </row>
    <row r="15" spans="1:6" ht="17.25" customHeight="1">
      <c r="A15" s="25"/>
      <c r="B15" s="25">
        <v>75095</v>
      </c>
      <c r="C15" s="25"/>
      <c r="D15" s="47" t="s">
        <v>85</v>
      </c>
      <c r="E15" s="6"/>
      <c r="F15" s="6"/>
    </row>
    <row r="16" spans="1:6" ht="15.75" customHeight="1">
      <c r="A16" s="25"/>
      <c r="B16" s="25"/>
      <c r="C16" s="25">
        <v>4300</v>
      </c>
      <c r="D16" s="47" t="s">
        <v>50</v>
      </c>
      <c r="E16" s="6">
        <v>100000</v>
      </c>
      <c r="F16" s="6"/>
    </row>
    <row r="17" spans="1:6" s="35" customFormat="1" ht="20.25" customHeight="1">
      <c r="A17" s="80">
        <v>801</v>
      </c>
      <c r="B17" s="80"/>
      <c r="C17" s="80"/>
      <c r="D17" s="81" t="s">
        <v>62</v>
      </c>
      <c r="E17" s="37"/>
      <c r="F17" s="37">
        <f>F18</f>
        <v>100000</v>
      </c>
    </row>
    <row r="18" spans="1:6" ht="17.25" customHeight="1">
      <c r="A18" s="25"/>
      <c r="B18" s="25">
        <v>80101</v>
      </c>
      <c r="C18" s="25"/>
      <c r="D18" s="47" t="s">
        <v>63</v>
      </c>
      <c r="E18" s="6"/>
      <c r="F18" s="6">
        <f>F19</f>
        <v>100000</v>
      </c>
    </row>
    <row r="19" spans="1:6" ht="15.75" customHeight="1">
      <c r="A19" s="25"/>
      <c r="B19" s="25"/>
      <c r="C19" s="25">
        <v>6050</v>
      </c>
      <c r="D19" s="47" t="s">
        <v>89</v>
      </c>
      <c r="E19" s="6"/>
      <c r="F19" s="6">
        <v>100000</v>
      </c>
    </row>
    <row r="20" spans="1:6" s="35" customFormat="1" ht="19.5" customHeight="1">
      <c r="A20" s="80">
        <v>926</v>
      </c>
      <c r="B20" s="80"/>
      <c r="C20" s="80"/>
      <c r="D20" s="81" t="s">
        <v>91</v>
      </c>
      <c r="E20" s="37">
        <f>E21</f>
        <v>119000</v>
      </c>
      <c r="F20" s="37">
        <f>F21</f>
        <v>119000</v>
      </c>
    </row>
    <row r="21" spans="1:6" ht="17.25" customHeight="1">
      <c r="A21" s="25"/>
      <c r="B21" s="25">
        <v>92605</v>
      </c>
      <c r="C21" s="25"/>
      <c r="D21" s="47" t="s">
        <v>92</v>
      </c>
      <c r="E21" s="6">
        <f>E22+E23+E24+E25+E26+E27</f>
        <v>119000</v>
      </c>
      <c r="F21" s="6">
        <f>F22</f>
        <v>119000</v>
      </c>
    </row>
    <row r="22" spans="1:6" ht="42.75" customHeight="1">
      <c r="A22" s="25"/>
      <c r="B22" s="25"/>
      <c r="C22" s="25">
        <v>2820</v>
      </c>
      <c r="D22" s="47" t="s">
        <v>93</v>
      </c>
      <c r="E22" s="6"/>
      <c r="F22" s="6">
        <v>119000</v>
      </c>
    </row>
    <row r="23" spans="1:6" ht="15.75" customHeight="1">
      <c r="A23" s="25"/>
      <c r="B23" s="25"/>
      <c r="C23" s="25">
        <v>4170</v>
      </c>
      <c r="D23" s="47" t="s">
        <v>94</v>
      </c>
      <c r="E23" s="6">
        <v>48000</v>
      </c>
      <c r="F23" s="6"/>
    </row>
    <row r="24" spans="1:6" ht="15.75" customHeight="1">
      <c r="A24" s="25"/>
      <c r="B24" s="25"/>
      <c r="C24" s="25">
        <v>4210</v>
      </c>
      <c r="D24" s="47" t="s">
        <v>49</v>
      </c>
      <c r="E24" s="6">
        <v>30000</v>
      </c>
      <c r="F24" s="6"/>
    </row>
    <row r="25" spans="1:6" ht="15.75" customHeight="1">
      <c r="A25" s="25"/>
      <c r="B25" s="25"/>
      <c r="C25" s="25">
        <v>4270</v>
      </c>
      <c r="D25" s="47" t="s">
        <v>86</v>
      </c>
      <c r="E25" s="6">
        <v>5000</v>
      </c>
      <c r="F25" s="6"/>
    </row>
    <row r="26" spans="1:6" ht="15.75" customHeight="1">
      <c r="A26" s="25"/>
      <c r="B26" s="25"/>
      <c r="C26" s="25">
        <v>4300</v>
      </c>
      <c r="D26" s="47" t="s">
        <v>50</v>
      </c>
      <c r="E26" s="6">
        <v>29000</v>
      </c>
      <c r="F26" s="6"/>
    </row>
    <row r="27" spans="1:6" ht="15.75" customHeight="1">
      <c r="A27" s="25"/>
      <c r="B27" s="25"/>
      <c r="C27" s="25">
        <v>4410</v>
      </c>
      <c r="D27" s="47" t="s">
        <v>95</v>
      </c>
      <c r="E27" s="6">
        <v>7000</v>
      </c>
      <c r="F27" s="6"/>
    </row>
    <row r="28" spans="1:6" ht="21" customHeight="1">
      <c r="A28" s="23"/>
      <c r="B28" s="23"/>
      <c r="C28" s="49"/>
      <c r="D28" s="50" t="s">
        <v>66</v>
      </c>
      <c r="E28" s="51">
        <f>E9+E12+E17+E20</f>
        <v>229000</v>
      </c>
      <c r="F28" s="51">
        <f>F9+F12+F17+F20</f>
        <v>229000</v>
      </c>
    </row>
    <row r="29" spans="2:3" ht="12" customHeight="1">
      <c r="B29" s="52" t="s">
        <v>67</v>
      </c>
      <c r="C29" s="52"/>
    </row>
    <row r="30" spans="1:6" ht="172.5" customHeight="1">
      <c r="A30" s="143" t="s">
        <v>108</v>
      </c>
      <c r="B30" s="143"/>
      <c r="C30" s="143"/>
      <c r="D30" s="143"/>
      <c r="E30" s="143"/>
      <c r="F30" s="143"/>
    </row>
    <row r="31" spans="4:6" ht="17.25" customHeight="1">
      <c r="D31" s="139" t="s">
        <v>29</v>
      </c>
      <c r="E31" s="139"/>
      <c r="F31" s="139"/>
    </row>
    <row r="33" spans="4:6" ht="14.25">
      <c r="D33" s="129"/>
      <c r="E33" s="140" t="s">
        <v>68</v>
      </c>
      <c r="F33" s="140"/>
    </row>
  </sheetData>
  <mergeCells count="9">
    <mergeCell ref="E33:F33"/>
    <mergeCell ref="A6:F6"/>
    <mergeCell ref="A7:B7"/>
    <mergeCell ref="A30:F30"/>
    <mergeCell ref="D31:F31"/>
    <mergeCell ref="C1:F1"/>
    <mergeCell ref="D2:F2"/>
    <mergeCell ref="D3:F3"/>
    <mergeCell ref="A5:F5"/>
  </mergeCells>
  <printOptions/>
  <pageMargins left="0.58" right="0.26" top="1" bottom="0.62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3"/>
  <sheetViews>
    <sheetView workbookViewId="0" topLeftCell="A1">
      <selection activeCell="B1" sqref="B1:F1"/>
    </sheetView>
  </sheetViews>
  <sheetFormatPr defaultColWidth="9.00390625" defaultRowHeight="12.75"/>
  <cols>
    <col min="1" max="1" width="5.25390625" style="0" customWidth="1"/>
    <col min="2" max="2" width="33.375" style="0" customWidth="1"/>
    <col min="3" max="3" width="15.25390625" style="0" customWidth="1"/>
    <col min="4" max="4" width="10.125" style="0" customWidth="1"/>
    <col min="5" max="5" width="13.75390625" style="0" customWidth="1"/>
    <col min="6" max="6" width="11.125" style="0" customWidth="1"/>
  </cols>
  <sheetData>
    <row r="1" spans="1:6" s="19" customFormat="1" ht="33" customHeight="1">
      <c r="A1" s="20"/>
      <c r="B1" s="146" t="s">
        <v>155</v>
      </c>
      <c r="C1" s="146"/>
      <c r="D1" s="146"/>
      <c r="E1" s="146"/>
      <c r="F1" s="146"/>
    </row>
    <row r="2" spans="1:6" ht="15">
      <c r="A2" s="1"/>
      <c r="B2" s="1"/>
      <c r="C2" s="20"/>
      <c r="D2" s="144" t="s">
        <v>1</v>
      </c>
      <c r="E2" s="144"/>
      <c r="F2" s="144"/>
    </row>
    <row r="3" spans="1:7" ht="15">
      <c r="A3" s="1"/>
      <c r="B3" s="1"/>
      <c r="C3" s="144" t="s">
        <v>149</v>
      </c>
      <c r="D3" s="144"/>
      <c r="E3" s="144"/>
      <c r="F3" s="144"/>
      <c r="G3" s="19"/>
    </row>
    <row r="4" spans="1:6" ht="15">
      <c r="A4" s="1"/>
      <c r="B4" s="1"/>
      <c r="C4" s="1"/>
      <c r="D4" s="1"/>
      <c r="E4" s="1"/>
      <c r="F4" s="1"/>
    </row>
    <row r="5" spans="1:6" ht="15">
      <c r="A5" s="1"/>
      <c r="B5" s="144" t="s">
        <v>2</v>
      </c>
      <c r="C5" s="144"/>
      <c r="D5" s="144"/>
      <c r="E5" s="144"/>
      <c r="F5" s="144"/>
    </row>
    <row r="6" spans="1:6" ht="15.75">
      <c r="A6" s="1"/>
      <c r="B6" s="1"/>
      <c r="C6" s="2" t="s">
        <v>36</v>
      </c>
      <c r="D6" s="1"/>
      <c r="E6" s="1"/>
      <c r="F6" s="1"/>
    </row>
    <row r="7" spans="1:6" ht="15.75">
      <c r="A7" s="1"/>
      <c r="B7" s="1"/>
      <c r="C7" s="2"/>
      <c r="D7" s="1"/>
      <c r="E7" s="1"/>
      <c r="F7" s="1"/>
    </row>
    <row r="8" spans="1:6" s="15" customFormat="1" ht="45">
      <c r="A8" s="11" t="s">
        <v>3</v>
      </c>
      <c r="B8" s="11" t="s">
        <v>8</v>
      </c>
      <c r="C8" s="12" t="s">
        <v>5</v>
      </c>
      <c r="D8" s="11" t="s">
        <v>6</v>
      </c>
      <c r="E8" s="13" t="s">
        <v>150</v>
      </c>
      <c r="F8" s="14" t="s">
        <v>7</v>
      </c>
    </row>
    <row r="9" spans="1:6" ht="14.2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</row>
    <row r="10" spans="1:6" ht="14.25">
      <c r="A10" s="5" t="s">
        <v>9</v>
      </c>
      <c r="B10" s="6" t="s">
        <v>4</v>
      </c>
      <c r="C10" s="6"/>
      <c r="D10" s="6"/>
      <c r="E10" s="6"/>
      <c r="F10" s="6"/>
    </row>
    <row r="11" spans="1:6" ht="42.75">
      <c r="A11" s="22">
        <v>1</v>
      </c>
      <c r="B11" s="7" t="s">
        <v>27</v>
      </c>
      <c r="C11" s="3" t="s">
        <v>26</v>
      </c>
      <c r="D11" s="4">
        <v>500000</v>
      </c>
      <c r="E11" s="4"/>
      <c r="F11" s="4">
        <f>D11-E11</f>
        <v>500000</v>
      </c>
    </row>
    <row r="12" spans="1:6" ht="14.25">
      <c r="A12" s="5">
        <v>2</v>
      </c>
      <c r="B12" s="6" t="s">
        <v>10</v>
      </c>
      <c r="C12" s="5" t="s">
        <v>11</v>
      </c>
      <c r="D12" s="6"/>
      <c r="E12" s="6"/>
      <c r="F12" s="6"/>
    </row>
    <row r="13" spans="1:6" ht="28.5">
      <c r="A13" s="3">
        <v>3</v>
      </c>
      <c r="B13" s="21" t="s">
        <v>30</v>
      </c>
      <c r="C13" s="5"/>
      <c r="D13" s="6">
        <v>459800</v>
      </c>
      <c r="E13" s="6">
        <v>1147016</v>
      </c>
      <c r="F13" s="6">
        <f>D13+E13</f>
        <v>1606816</v>
      </c>
    </row>
    <row r="14" spans="1:6" s="10" customFormat="1" ht="17.25" customHeight="1">
      <c r="A14" s="16"/>
      <c r="B14" s="16" t="s">
        <v>12</v>
      </c>
      <c r="C14" s="17"/>
      <c r="D14" s="16">
        <f>D11+D13</f>
        <v>959800</v>
      </c>
      <c r="E14" s="16">
        <f>SUM(E11:E13)</f>
        <v>1147016</v>
      </c>
      <c r="F14" s="16">
        <f>F11+F12+F13</f>
        <v>2106816</v>
      </c>
    </row>
    <row r="15" spans="1:6" ht="19.5" customHeight="1">
      <c r="A15" s="5" t="s">
        <v>13</v>
      </c>
      <c r="B15" s="6" t="s">
        <v>14</v>
      </c>
      <c r="C15" s="5"/>
      <c r="D15" s="6"/>
      <c r="E15" s="6"/>
      <c r="F15" s="6"/>
    </row>
    <row r="16" spans="1:6" ht="14.25">
      <c r="A16" s="5">
        <v>1</v>
      </c>
      <c r="B16" s="6" t="s">
        <v>15</v>
      </c>
      <c r="C16" s="5" t="s">
        <v>16</v>
      </c>
      <c r="D16" s="6">
        <v>1127250</v>
      </c>
      <c r="E16" s="26"/>
      <c r="F16" s="6">
        <f>D16-E16</f>
        <v>1127250</v>
      </c>
    </row>
    <row r="17" spans="1:6" ht="14.25">
      <c r="A17" s="5">
        <v>2</v>
      </c>
      <c r="B17" s="6" t="s">
        <v>31</v>
      </c>
      <c r="C17" s="5" t="s">
        <v>32</v>
      </c>
      <c r="D17" s="6"/>
      <c r="E17" s="26"/>
      <c r="F17" s="6"/>
    </row>
    <row r="18" spans="1:6" ht="14.25">
      <c r="A18" s="5">
        <v>3</v>
      </c>
      <c r="B18" s="6" t="s">
        <v>33</v>
      </c>
      <c r="C18" s="5" t="s">
        <v>34</v>
      </c>
      <c r="D18" s="6"/>
      <c r="E18" s="26"/>
      <c r="F18" s="6"/>
    </row>
    <row r="19" spans="1:6" s="10" customFormat="1" ht="20.25" customHeight="1">
      <c r="A19" s="16"/>
      <c r="B19" s="18" t="s">
        <v>17</v>
      </c>
      <c r="C19" s="18"/>
      <c r="D19" s="6">
        <f>D16+D17+D18</f>
        <v>1127250</v>
      </c>
      <c r="E19" s="27">
        <f>SUM(E16:E18)</f>
        <v>0</v>
      </c>
      <c r="F19" s="16">
        <f>F16</f>
        <v>1127250</v>
      </c>
    </row>
    <row r="20" spans="1:6" ht="0.75" customHeight="1">
      <c r="A20" s="6"/>
      <c r="B20" s="6"/>
      <c r="C20" s="6"/>
      <c r="D20" s="6"/>
      <c r="E20" s="6"/>
      <c r="F20" s="6"/>
    </row>
    <row r="21" spans="1:6" ht="15">
      <c r="A21" s="8"/>
      <c r="B21" s="9" t="s">
        <v>18</v>
      </c>
      <c r="C21" s="8"/>
      <c r="D21" s="8"/>
      <c r="E21" s="8"/>
      <c r="F21" s="8"/>
    </row>
    <row r="22" spans="1:6" ht="16.5" customHeight="1">
      <c r="A22" s="24">
        <v>1</v>
      </c>
      <c r="B22" s="151" t="s">
        <v>25</v>
      </c>
      <c r="C22" s="152"/>
      <c r="D22" s="153"/>
      <c r="E22" s="147">
        <v>17992788</v>
      </c>
      <c r="F22" s="147"/>
    </row>
    <row r="23" spans="1:6" ht="15.75" customHeight="1">
      <c r="A23" s="24">
        <v>2</v>
      </c>
      <c r="B23" s="151" t="s">
        <v>19</v>
      </c>
      <c r="C23" s="152"/>
      <c r="D23" s="153"/>
      <c r="E23" s="147">
        <v>18972354</v>
      </c>
      <c r="F23" s="147"/>
    </row>
    <row r="24" spans="1:6" ht="15" customHeight="1">
      <c r="A24" s="24">
        <v>3</v>
      </c>
      <c r="B24" s="151" t="s">
        <v>20</v>
      </c>
      <c r="C24" s="152"/>
      <c r="D24" s="153"/>
      <c r="E24" s="148"/>
      <c r="F24" s="148"/>
    </row>
    <row r="25" spans="1:6" ht="14.25">
      <c r="A25" s="24"/>
      <c r="B25" s="151" t="s">
        <v>23</v>
      </c>
      <c r="C25" s="152"/>
      <c r="D25" s="153"/>
      <c r="E25" s="148"/>
      <c r="F25" s="148"/>
    </row>
    <row r="26" spans="1:6" ht="14.25">
      <c r="A26" s="24"/>
      <c r="B26" s="151" t="s">
        <v>24</v>
      </c>
      <c r="C26" s="152"/>
      <c r="D26" s="153"/>
      <c r="E26" s="147">
        <f>E22-E23</f>
        <v>-979566</v>
      </c>
      <c r="F26" s="147"/>
    </row>
    <row r="27" spans="1:6" ht="22.5" customHeight="1">
      <c r="A27" s="23" t="s">
        <v>21</v>
      </c>
      <c r="B27" s="154" t="s">
        <v>37</v>
      </c>
      <c r="C27" s="155"/>
      <c r="D27" s="156"/>
      <c r="E27" s="147">
        <f>E28+E29+E30</f>
        <v>2106816</v>
      </c>
      <c r="F27" s="147"/>
    </row>
    <row r="28" spans="1:6" ht="17.25" customHeight="1">
      <c r="A28" s="24">
        <v>1</v>
      </c>
      <c r="B28" s="154" t="s">
        <v>22</v>
      </c>
      <c r="C28" s="155"/>
      <c r="D28" s="156"/>
      <c r="E28" s="148">
        <v>0</v>
      </c>
      <c r="F28" s="148"/>
    </row>
    <row r="29" spans="1:6" ht="14.25">
      <c r="A29" s="24">
        <v>2</v>
      </c>
      <c r="B29" s="151" t="s">
        <v>28</v>
      </c>
      <c r="C29" s="152"/>
      <c r="D29" s="153"/>
      <c r="E29" s="147">
        <v>500000</v>
      </c>
      <c r="F29" s="147"/>
    </row>
    <row r="30" spans="1:6" ht="44.25" customHeight="1">
      <c r="A30" s="25">
        <v>3</v>
      </c>
      <c r="B30" s="130" t="s">
        <v>38</v>
      </c>
      <c r="C30" s="149"/>
      <c r="D30" s="150"/>
      <c r="E30" s="147">
        <v>1606816</v>
      </c>
      <c r="F30" s="147"/>
    </row>
    <row r="31" spans="1:6" ht="21.75" customHeight="1">
      <c r="A31" s="145"/>
      <c r="B31" s="145"/>
      <c r="C31" s="145"/>
      <c r="D31" s="145"/>
      <c r="E31" s="145"/>
      <c r="F31" s="145"/>
    </row>
    <row r="32" ht="12.75">
      <c r="E32" t="s">
        <v>29</v>
      </c>
    </row>
    <row r="33" spans="4:6" ht="29.25" customHeight="1">
      <c r="D33" s="131" t="s">
        <v>35</v>
      </c>
      <c r="E33" s="131"/>
      <c r="F33" s="131"/>
    </row>
  </sheetData>
  <mergeCells count="24">
    <mergeCell ref="B22:D22"/>
    <mergeCell ref="B23:D23"/>
    <mergeCell ref="B24:D24"/>
    <mergeCell ref="B28:D28"/>
    <mergeCell ref="B25:D25"/>
    <mergeCell ref="B26:D26"/>
    <mergeCell ref="B27:D27"/>
    <mergeCell ref="D33:F33"/>
    <mergeCell ref="E27:F27"/>
    <mergeCell ref="E29:F29"/>
    <mergeCell ref="E30:F30"/>
    <mergeCell ref="E28:F28"/>
    <mergeCell ref="B30:D30"/>
    <mergeCell ref="B29:D29"/>
    <mergeCell ref="D2:F2"/>
    <mergeCell ref="C3:F3"/>
    <mergeCell ref="A31:F31"/>
    <mergeCell ref="B1:F1"/>
    <mergeCell ref="B5:F5"/>
    <mergeCell ref="E22:F22"/>
    <mergeCell ref="E23:F23"/>
    <mergeCell ref="E26:F26"/>
    <mergeCell ref="E25:F25"/>
    <mergeCell ref="E24:F24"/>
  </mergeCells>
  <printOptions/>
  <pageMargins left="0.65" right="0.51" top="0.6" bottom="0.66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N41"/>
  <sheetViews>
    <sheetView tabSelected="1" workbookViewId="0" topLeftCell="A1">
      <selection activeCell="F1" sqref="F1:I1"/>
    </sheetView>
  </sheetViews>
  <sheetFormatPr defaultColWidth="9.00390625" defaultRowHeight="12.75"/>
  <cols>
    <col min="1" max="1" width="5.375" style="0" customWidth="1"/>
    <col min="2" max="2" width="5.75390625" style="0" customWidth="1"/>
    <col min="4" max="4" width="6.00390625" style="0" customWidth="1"/>
    <col min="5" max="5" width="63.625" style="0" customWidth="1"/>
    <col min="6" max="6" width="12.625" style="0" customWidth="1"/>
    <col min="7" max="7" width="11.375" style="0" customWidth="1"/>
    <col min="8" max="8" width="12.00390625" style="0" customWidth="1"/>
    <col min="9" max="9" width="14.375" style="0" customWidth="1"/>
  </cols>
  <sheetData>
    <row r="1" spans="6:9" ht="13.5" customHeight="1">
      <c r="F1" s="131" t="s">
        <v>156</v>
      </c>
      <c r="G1" s="131"/>
      <c r="H1" s="131"/>
      <c r="I1" s="131"/>
    </row>
    <row r="2" spans="6:9" ht="12.75">
      <c r="F2" s="131" t="s">
        <v>122</v>
      </c>
      <c r="G2" s="131"/>
      <c r="H2" s="131"/>
      <c r="I2" s="131"/>
    </row>
    <row r="3" spans="6:9" ht="12.75">
      <c r="F3" s="19"/>
      <c r="G3" s="19"/>
      <c r="H3" s="19"/>
      <c r="I3" s="19"/>
    </row>
    <row r="4" spans="3:8" ht="16.5" customHeight="1">
      <c r="C4" s="157" t="s">
        <v>109</v>
      </c>
      <c r="D4" s="157"/>
      <c r="E4" s="157"/>
      <c r="F4" s="157"/>
      <c r="G4" s="157"/>
      <c r="H4" s="157"/>
    </row>
    <row r="5" spans="3:8" ht="16.5" customHeight="1">
      <c r="C5" s="53"/>
      <c r="D5" s="53"/>
      <c r="E5" s="53"/>
      <c r="F5" s="53"/>
      <c r="G5" s="53"/>
      <c r="H5" s="53"/>
    </row>
    <row r="6" spans="1:12" s="62" customFormat="1" ht="27" customHeight="1">
      <c r="A6" s="54" t="s">
        <v>3</v>
      </c>
      <c r="B6" s="54" t="s">
        <v>42</v>
      </c>
      <c r="C6" s="55" t="s">
        <v>43</v>
      </c>
      <c r="D6" s="55" t="s">
        <v>44</v>
      </c>
      <c r="E6" s="56" t="s">
        <v>69</v>
      </c>
      <c r="F6" s="57" t="s">
        <v>70</v>
      </c>
      <c r="G6" s="58" t="s">
        <v>71</v>
      </c>
      <c r="H6" s="58" t="s">
        <v>72</v>
      </c>
      <c r="I6" s="58" t="s">
        <v>7</v>
      </c>
      <c r="J6" s="59"/>
      <c r="K6" s="60"/>
      <c r="L6" s="61"/>
    </row>
    <row r="7" spans="1:12" s="62" customFormat="1" ht="14.25" customHeight="1">
      <c r="A7" s="63">
        <v>1</v>
      </c>
      <c r="B7" s="63">
        <v>2</v>
      </c>
      <c r="C7" s="63">
        <v>3</v>
      </c>
      <c r="D7" s="63">
        <v>4</v>
      </c>
      <c r="E7" s="63">
        <v>5</v>
      </c>
      <c r="F7" s="63">
        <v>6</v>
      </c>
      <c r="G7" s="63">
        <v>7</v>
      </c>
      <c r="H7" s="63">
        <v>8</v>
      </c>
      <c r="I7" s="63">
        <v>9</v>
      </c>
      <c r="J7" s="60"/>
      <c r="K7" s="60"/>
      <c r="L7" s="61"/>
    </row>
    <row r="8" spans="1:12" s="62" customFormat="1" ht="28.5" customHeight="1">
      <c r="A8" s="64">
        <v>1</v>
      </c>
      <c r="B8" s="64" t="s">
        <v>73</v>
      </c>
      <c r="C8" s="64" t="s">
        <v>74</v>
      </c>
      <c r="D8" s="64">
        <v>6050</v>
      </c>
      <c r="E8" s="47" t="s">
        <v>110</v>
      </c>
      <c r="F8" s="65">
        <v>10000</v>
      </c>
      <c r="G8" s="65"/>
      <c r="H8" s="65"/>
      <c r="I8" s="65">
        <f>F8-H8</f>
        <v>10000</v>
      </c>
      <c r="J8" s="60"/>
      <c r="K8" s="60"/>
      <c r="L8" s="61"/>
    </row>
    <row r="9" spans="1:12" s="62" customFormat="1" ht="19.5" customHeight="1">
      <c r="A9" s="64">
        <v>2</v>
      </c>
      <c r="B9" s="64"/>
      <c r="C9" s="64" t="s">
        <v>74</v>
      </c>
      <c r="D9" s="64">
        <v>6050</v>
      </c>
      <c r="E9" s="47" t="s">
        <v>125</v>
      </c>
      <c r="F9" s="65"/>
      <c r="G9" s="65">
        <v>15000</v>
      </c>
      <c r="H9" s="65"/>
      <c r="I9" s="65">
        <f>F9+G9</f>
        <v>15000</v>
      </c>
      <c r="J9" s="60"/>
      <c r="K9" s="60"/>
      <c r="L9" s="61"/>
    </row>
    <row r="10" spans="1:12" s="62" customFormat="1" ht="16.5" customHeight="1">
      <c r="A10" s="63"/>
      <c r="B10" s="63"/>
      <c r="C10" s="63"/>
      <c r="E10" s="66" t="s">
        <v>75</v>
      </c>
      <c r="F10" s="67">
        <f>SUM(F8)</f>
        <v>10000</v>
      </c>
      <c r="G10" s="65">
        <f>SUM(G8:G9)</f>
        <v>15000</v>
      </c>
      <c r="H10" s="67"/>
      <c r="I10" s="67">
        <f>I8+I9</f>
        <v>25000</v>
      </c>
      <c r="J10" s="60"/>
      <c r="K10" s="60"/>
      <c r="L10" s="61"/>
    </row>
    <row r="11" spans="1:12" s="62" customFormat="1" ht="24" customHeight="1">
      <c r="A11" s="64">
        <v>3</v>
      </c>
      <c r="B11" s="64">
        <v>400</v>
      </c>
      <c r="C11" s="64">
        <v>40002</v>
      </c>
      <c r="D11" s="64">
        <v>6060</v>
      </c>
      <c r="E11" s="96" t="s">
        <v>111</v>
      </c>
      <c r="F11" s="65">
        <v>15000</v>
      </c>
      <c r="G11" s="65"/>
      <c r="H11" s="65"/>
      <c r="I11" s="65">
        <f>F11+G11</f>
        <v>15000</v>
      </c>
      <c r="J11" s="60"/>
      <c r="K11" s="60"/>
      <c r="L11" s="61"/>
    </row>
    <row r="12" spans="1:248" s="62" customFormat="1" ht="30.75" customHeight="1">
      <c r="A12" s="64">
        <v>4</v>
      </c>
      <c r="B12" s="64">
        <v>600</v>
      </c>
      <c r="C12" s="64">
        <v>60016</v>
      </c>
      <c r="D12" s="64">
        <v>6050</v>
      </c>
      <c r="E12" s="47" t="s">
        <v>146</v>
      </c>
      <c r="F12" s="68">
        <v>50000</v>
      </c>
      <c r="G12" s="65">
        <v>20000</v>
      </c>
      <c r="H12" s="65"/>
      <c r="I12" s="68">
        <f>F12+G12</f>
        <v>70000</v>
      </c>
      <c r="J12" s="60"/>
      <c r="K12" s="60"/>
      <c r="L12" s="69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70"/>
      <c r="EU12" s="70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70"/>
      <c r="FJ12" s="70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70"/>
      <c r="FY12" s="70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70"/>
      <c r="GN12" s="70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70"/>
      <c r="HC12" s="70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70"/>
      <c r="HR12" s="70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70"/>
      <c r="IG12" s="70"/>
      <c r="IH12" s="70"/>
      <c r="II12" s="70"/>
      <c r="IJ12" s="70"/>
      <c r="IK12" s="70"/>
      <c r="IL12" s="70"/>
      <c r="IM12" s="70"/>
      <c r="IN12" s="70"/>
    </row>
    <row r="13" spans="1:248" s="62" customFormat="1" ht="28.5" customHeight="1">
      <c r="A13" s="64">
        <v>5</v>
      </c>
      <c r="B13" s="64"/>
      <c r="C13" s="64">
        <v>60016</v>
      </c>
      <c r="D13" s="64">
        <v>6050</v>
      </c>
      <c r="E13" s="47" t="s">
        <v>147</v>
      </c>
      <c r="F13" s="68"/>
      <c r="G13" s="65">
        <v>50000</v>
      </c>
      <c r="H13" s="65"/>
      <c r="I13" s="68">
        <f>F13+G13</f>
        <v>50000</v>
      </c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  <c r="DY13" s="60"/>
      <c r="DZ13" s="60"/>
      <c r="EA13" s="60"/>
      <c r="EB13" s="60"/>
      <c r="EC13" s="60"/>
      <c r="ED13" s="60"/>
      <c r="EE13" s="60"/>
      <c r="EF13" s="60"/>
      <c r="EG13" s="60"/>
      <c r="EH13" s="60"/>
      <c r="EI13" s="60"/>
      <c r="EJ13" s="60"/>
      <c r="EK13" s="60"/>
      <c r="EL13" s="60"/>
      <c r="EM13" s="60"/>
      <c r="EN13" s="60"/>
      <c r="EO13" s="60"/>
      <c r="EP13" s="60"/>
      <c r="EQ13" s="60"/>
      <c r="ER13" s="60"/>
      <c r="ES13" s="60"/>
      <c r="ET13" s="60"/>
      <c r="EU13" s="60"/>
      <c r="EV13" s="60"/>
      <c r="EW13" s="60"/>
      <c r="EX13" s="60"/>
      <c r="EY13" s="60"/>
      <c r="EZ13" s="60"/>
      <c r="FA13" s="60"/>
      <c r="FB13" s="60"/>
      <c r="FC13" s="60"/>
      <c r="FD13" s="60"/>
      <c r="FE13" s="60"/>
      <c r="FF13" s="60"/>
      <c r="FG13" s="60"/>
      <c r="FH13" s="60"/>
      <c r="FI13" s="60"/>
      <c r="FJ13" s="60"/>
      <c r="FK13" s="60"/>
      <c r="FL13" s="60"/>
      <c r="FM13" s="60"/>
      <c r="FN13" s="60"/>
      <c r="FO13" s="60"/>
      <c r="FP13" s="60"/>
      <c r="FQ13" s="60"/>
      <c r="FR13" s="60"/>
      <c r="FS13" s="60"/>
      <c r="FT13" s="60"/>
      <c r="FU13" s="60"/>
      <c r="FV13" s="60"/>
      <c r="FW13" s="60"/>
      <c r="FX13" s="60"/>
      <c r="FY13" s="60"/>
      <c r="FZ13" s="60"/>
      <c r="GA13" s="60"/>
      <c r="GB13" s="60"/>
      <c r="GC13" s="60"/>
      <c r="GD13" s="60"/>
      <c r="GE13" s="60"/>
      <c r="GF13" s="60"/>
      <c r="GG13" s="60"/>
      <c r="GH13" s="60"/>
      <c r="GI13" s="60"/>
      <c r="GJ13" s="60"/>
      <c r="GK13" s="60"/>
      <c r="GL13" s="60"/>
      <c r="GM13" s="60"/>
      <c r="GN13" s="60"/>
      <c r="GO13" s="60"/>
      <c r="GP13" s="60"/>
      <c r="GQ13" s="60"/>
      <c r="GR13" s="60"/>
      <c r="GS13" s="60"/>
      <c r="GT13" s="60"/>
      <c r="GU13" s="60"/>
      <c r="GV13" s="60"/>
      <c r="GW13" s="60"/>
      <c r="GX13" s="60"/>
      <c r="GY13" s="60"/>
      <c r="GZ13" s="60"/>
      <c r="HA13" s="60"/>
      <c r="HB13" s="60"/>
      <c r="HC13" s="60"/>
      <c r="HD13" s="60"/>
      <c r="HE13" s="60"/>
      <c r="HF13" s="60"/>
      <c r="HG13" s="60"/>
      <c r="HH13" s="60"/>
      <c r="HI13" s="60"/>
      <c r="HJ13" s="60"/>
      <c r="HK13" s="60"/>
      <c r="HL13" s="60"/>
      <c r="HM13" s="60"/>
      <c r="HN13" s="60"/>
      <c r="HO13" s="60"/>
      <c r="HP13" s="60"/>
      <c r="HQ13" s="60"/>
      <c r="HR13" s="60"/>
      <c r="HS13" s="60"/>
      <c r="HT13" s="60"/>
      <c r="HU13" s="60"/>
      <c r="HV13" s="60"/>
      <c r="HW13" s="60"/>
      <c r="HX13" s="60"/>
      <c r="HY13" s="60"/>
      <c r="HZ13" s="60"/>
      <c r="IA13" s="60"/>
      <c r="IB13" s="60"/>
      <c r="IC13" s="60"/>
      <c r="ID13" s="60"/>
      <c r="IE13" s="60"/>
      <c r="IF13" s="60"/>
      <c r="IG13" s="60"/>
      <c r="IH13" s="60"/>
      <c r="II13" s="60"/>
      <c r="IJ13" s="60"/>
      <c r="IK13" s="60"/>
      <c r="IL13" s="60"/>
      <c r="IM13" s="60"/>
      <c r="IN13" s="60"/>
    </row>
    <row r="14" spans="1:248" s="62" customFormat="1" ht="26.25" customHeight="1">
      <c r="A14" s="64">
        <v>6</v>
      </c>
      <c r="B14" s="64"/>
      <c r="C14" s="64">
        <v>60016</v>
      </c>
      <c r="D14" s="64">
        <v>6050</v>
      </c>
      <c r="E14" s="47" t="s">
        <v>148</v>
      </c>
      <c r="F14" s="68"/>
      <c r="G14" s="65"/>
      <c r="H14" s="65"/>
      <c r="I14" s="68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  <c r="DY14" s="60"/>
      <c r="DZ14" s="60"/>
      <c r="EA14" s="60"/>
      <c r="EB14" s="60"/>
      <c r="EC14" s="60"/>
      <c r="ED14" s="60"/>
      <c r="EE14" s="60"/>
      <c r="EF14" s="60"/>
      <c r="EG14" s="60"/>
      <c r="EH14" s="60"/>
      <c r="EI14" s="60"/>
      <c r="EJ14" s="60"/>
      <c r="EK14" s="60"/>
      <c r="EL14" s="60"/>
      <c r="EM14" s="60"/>
      <c r="EN14" s="60"/>
      <c r="EO14" s="60"/>
      <c r="EP14" s="60"/>
      <c r="EQ14" s="60"/>
      <c r="ER14" s="60"/>
      <c r="ES14" s="60"/>
      <c r="ET14" s="60"/>
      <c r="EU14" s="60"/>
      <c r="EV14" s="60"/>
      <c r="EW14" s="60"/>
      <c r="EX14" s="60"/>
      <c r="EY14" s="60"/>
      <c r="EZ14" s="60"/>
      <c r="FA14" s="60"/>
      <c r="FB14" s="60"/>
      <c r="FC14" s="60"/>
      <c r="FD14" s="60"/>
      <c r="FE14" s="60"/>
      <c r="FF14" s="60"/>
      <c r="FG14" s="60"/>
      <c r="FH14" s="60"/>
      <c r="FI14" s="60"/>
      <c r="FJ14" s="60"/>
      <c r="FK14" s="60"/>
      <c r="FL14" s="60"/>
      <c r="FM14" s="60"/>
      <c r="FN14" s="60"/>
      <c r="FO14" s="60"/>
      <c r="FP14" s="60"/>
      <c r="FQ14" s="60"/>
      <c r="FR14" s="60"/>
      <c r="FS14" s="60"/>
      <c r="FT14" s="60"/>
      <c r="FU14" s="60"/>
      <c r="FV14" s="60"/>
      <c r="FW14" s="60"/>
      <c r="FX14" s="60"/>
      <c r="FY14" s="60"/>
      <c r="FZ14" s="60"/>
      <c r="GA14" s="60"/>
      <c r="GB14" s="60"/>
      <c r="GC14" s="60"/>
      <c r="GD14" s="60"/>
      <c r="GE14" s="60"/>
      <c r="GF14" s="60"/>
      <c r="GG14" s="60"/>
      <c r="GH14" s="60"/>
      <c r="GI14" s="60"/>
      <c r="GJ14" s="60"/>
      <c r="GK14" s="60"/>
      <c r="GL14" s="60"/>
      <c r="GM14" s="60"/>
      <c r="GN14" s="60"/>
      <c r="GO14" s="60"/>
      <c r="GP14" s="60"/>
      <c r="GQ14" s="60"/>
      <c r="GR14" s="60"/>
      <c r="GS14" s="60"/>
      <c r="GT14" s="60"/>
      <c r="GU14" s="60"/>
      <c r="GV14" s="60"/>
      <c r="GW14" s="60"/>
      <c r="GX14" s="60"/>
      <c r="GY14" s="60"/>
      <c r="GZ14" s="60"/>
      <c r="HA14" s="60"/>
      <c r="HB14" s="60"/>
      <c r="HC14" s="60"/>
      <c r="HD14" s="60"/>
      <c r="HE14" s="60"/>
      <c r="HF14" s="60"/>
      <c r="HG14" s="60"/>
      <c r="HH14" s="60"/>
      <c r="HI14" s="60"/>
      <c r="HJ14" s="60"/>
      <c r="HK14" s="60"/>
      <c r="HL14" s="60"/>
      <c r="HM14" s="60"/>
      <c r="HN14" s="60"/>
      <c r="HO14" s="60"/>
      <c r="HP14" s="60"/>
      <c r="HQ14" s="60"/>
      <c r="HR14" s="60"/>
      <c r="HS14" s="60"/>
      <c r="HT14" s="60"/>
      <c r="HU14" s="60"/>
      <c r="HV14" s="60"/>
      <c r="HW14" s="60"/>
      <c r="HX14" s="60"/>
      <c r="HY14" s="60"/>
      <c r="HZ14" s="60"/>
      <c r="IA14" s="60"/>
      <c r="IB14" s="60"/>
      <c r="IC14" s="60"/>
      <c r="ID14" s="60"/>
      <c r="IE14" s="60"/>
      <c r="IF14" s="60"/>
      <c r="IG14" s="60"/>
      <c r="IH14" s="60"/>
      <c r="II14" s="60"/>
      <c r="IJ14" s="60"/>
      <c r="IK14" s="60"/>
      <c r="IL14" s="60"/>
      <c r="IM14" s="60"/>
      <c r="IN14" s="60"/>
    </row>
    <row r="15" spans="1:248" s="62" customFormat="1" ht="18" customHeight="1">
      <c r="A15" s="63">
        <v>7</v>
      </c>
      <c r="B15" s="63"/>
      <c r="C15" s="63">
        <v>60016</v>
      </c>
      <c r="D15" s="63">
        <v>6050</v>
      </c>
      <c r="E15" s="96" t="s">
        <v>112</v>
      </c>
      <c r="F15" s="68">
        <v>15000</v>
      </c>
      <c r="G15" s="65"/>
      <c r="H15" s="71"/>
      <c r="I15" s="68">
        <f>F15+G15</f>
        <v>15000</v>
      </c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  <c r="DZ15" s="60"/>
      <c r="EA15" s="60"/>
      <c r="EB15" s="60"/>
      <c r="EC15" s="60"/>
      <c r="ED15" s="60"/>
      <c r="EE15" s="60"/>
      <c r="EF15" s="60"/>
      <c r="EG15" s="60"/>
      <c r="EH15" s="60"/>
      <c r="EI15" s="60"/>
      <c r="EJ15" s="60"/>
      <c r="EK15" s="60"/>
      <c r="EL15" s="60"/>
      <c r="EM15" s="60"/>
      <c r="EN15" s="60"/>
      <c r="EO15" s="60"/>
      <c r="EP15" s="60"/>
      <c r="EQ15" s="60"/>
      <c r="ER15" s="60"/>
      <c r="ES15" s="60"/>
      <c r="ET15" s="60"/>
      <c r="EU15" s="60"/>
      <c r="EV15" s="60"/>
      <c r="EW15" s="60"/>
      <c r="EX15" s="60"/>
      <c r="EY15" s="60"/>
      <c r="EZ15" s="60"/>
      <c r="FA15" s="60"/>
      <c r="FB15" s="60"/>
      <c r="FC15" s="60"/>
      <c r="FD15" s="60"/>
      <c r="FE15" s="60"/>
      <c r="FF15" s="60"/>
      <c r="FG15" s="60"/>
      <c r="FH15" s="60"/>
      <c r="FI15" s="60"/>
      <c r="FJ15" s="60"/>
      <c r="FK15" s="60"/>
      <c r="FL15" s="60"/>
      <c r="FM15" s="60"/>
      <c r="FN15" s="60"/>
      <c r="FO15" s="60"/>
      <c r="FP15" s="60"/>
      <c r="FQ15" s="60"/>
      <c r="FR15" s="60"/>
      <c r="FS15" s="60"/>
      <c r="FT15" s="60"/>
      <c r="FU15" s="60"/>
      <c r="FV15" s="60"/>
      <c r="FW15" s="60"/>
      <c r="FX15" s="60"/>
      <c r="FY15" s="60"/>
      <c r="FZ15" s="60"/>
      <c r="GA15" s="60"/>
      <c r="GB15" s="60"/>
      <c r="GC15" s="60"/>
      <c r="GD15" s="60"/>
      <c r="GE15" s="60"/>
      <c r="GF15" s="60"/>
      <c r="GG15" s="60"/>
      <c r="GH15" s="60"/>
      <c r="GI15" s="60"/>
      <c r="GJ15" s="60"/>
      <c r="GK15" s="60"/>
      <c r="GL15" s="60"/>
      <c r="GM15" s="60"/>
      <c r="GN15" s="60"/>
      <c r="GO15" s="60"/>
      <c r="GP15" s="60"/>
      <c r="GQ15" s="60"/>
      <c r="GR15" s="60"/>
      <c r="GS15" s="60"/>
      <c r="GT15" s="60"/>
      <c r="GU15" s="60"/>
      <c r="GV15" s="60"/>
      <c r="GW15" s="60"/>
      <c r="GX15" s="60"/>
      <c r="GY15" s="60"/>
      <c r="GZ15" s="60"/>
      <c r="HA15" s="60"/>
      <c r="HB15" s="60"/>
      <c r="HC15" s="60"/>
      <c r="HD15" s="60"/>
      <c r="HE15" s="60"/>
      <c r="HF15" s="60"/>
      <c r="HG15" s="60"/>
      <c r="HH15" s="60"/>
      <c r="HI15" s="60"/>
      <c r="HJ15" s="60"/>
      <c r="HK15" s="60"/>
      <c r="HL15" s="60"/>
      <c r="HM15" s="60"/>
      <c r="HN15" s="60"/>
      <c r="HO15" s="60"/>
      <c r="HP15" s="60"/>
      <c r="HQ15" s="60"/>
      <c r="HR15" s="60"/>
      <c r="HS15" s="60"/>
      <c r="HT15" s="60"/>
      <c r="HU15" s="60"/>
      <c r="HV15" s="60"/>
      <c r="HW15" s="60"/>
      <c r="HX15" s="60"/>
      <c r="HY15" s="60"/>
      <c r="HZ15" s="60"/>
      <c r="IA15" s="60"/>
      <c r="IB15" s="60"/>
      <c r="IC15" s="60"/>
      <c r="ID15" s="60"/>
      <c r="IE15" s="60"/>
      <c r="IF15" s="60"/>
      <c r="IG15" s="60"/>
      <c r="IH15" s="60"/>
      <c r="II15" s="60"/>
      <c r="IJ15" s="60"/>
      <c r="IK15" s="60"/>
      <c r="IL15" s="60"/>
      <c r="IM15" s="60"/>
      <c r="IN15" s="60"/>
    </row>
    <row r="16" spans="1:248" s="71" customFormat="1" ht="18" customHeight="1">
      <c r="A16" s="72"/>
      <c r="B16" s="72"/>
      <c r="C16" s="72"/>
      <c r="D16" s="72"/>
      <c r="E16" s="66" t="s">
        <v>76</v>
      </c>
      <c r="F16" s="67">
        <f>SUM(F12:F15)</f>
        <v>65000</v>
      </c>
      <c r="G16" s="67">
        <f>SUM(G12:G15)</f>
        <v>70000</v>
      </c>
      <c r="H16" s="67">
        <f>SUM(H12:H15)</f>
        <v>0</v>
      </c>
      <c r="I16" s="67">
        <f>SUM(I12:I15)</f>
        <v>135000</v>
      </c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</row>
    <row r="17" spans="1:248" s="62" customFormat="1" ht="20.25" customHeight="1">
      <c r="A17" s="63">
        <v>8</v>
      </c>
      <c r="B17" s="63">
        <v>750</v>
      </c>
      <c r="C17" s="63">
        <v>75023</v>
      </c>
      <c r="D17" s="63">
        <v>6060</v>
      </c>
      <c r="E17" s="100" t="s">
        <v>123</v>
      </c>
      <c r="F17" s="65">
        <v>20000</v>
      </c>
      <c r="G17" s="65">
        <v>7348</v>
      </c>
      <c r="H17" s="65"/>
      <c r="I17" s="65">
        <f>F17+G17</f>
        <v>27348</v>
      </c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60"/>
      <c r="DU17" s="60"/>
      <c r="DV17" s="60"/>
      <c r="DW17" s="60"/>
      <c r="DX17" s="60"/>
      <c r="DY17" s="60"/>
      <c r="DZ17" s="60"/>
      <c r="EA17" s="60"/>
      <c r="EB17" s="60"/>
      <c r="EC17" s="60"/>
      <c r="ED17" s="60"/>
      <c r="EE17" s="60"/>
      <c r="EF17" s="60"/>
      <c r="EG17" s="60"/>
      <c r="EH17" s="60"/>
      <c r="EI17" s="60"/>
      <c r="EJ17" s="60"/>
      <c r="EK17" s="60"/>
      <c r="EL17" s="60"/>
      <c r="EM17" s="60"/>
      <c r="EN17" s="60"/>
      <c r="EO17" s="60"/>
      <c r="EP17" s="60"/>
      <c r="EQ17" s="60"/>
      <c r="ER17" s="60"/>
      <c r="ES17" s="60"/>
      <c r="ET17" s="60"/>
      <c r="EU17" s="60"/>
      <c r="EV17" s="60"/>
      <c r="EW17" s="60"/>
      <c r="EX17" s="60"/>
      <c r="EY17" s="60"/>
      <c r="EZ17" s="60"/>
      <c r="FA17" s="60"/>
      <c r="FB17" s="60"/>
      <c r="FC17" s="60"/>
      <c r="FD17" s="60"/>
      <c r="FE17" s="60"/>
      <c r="FF17" s="60"/>
      <c r="FG17" s="60"/>
      <c r="FH17" s="60"/>
      <c r="FI17" s="60"/>
      <c r="FJ17" s="60"/>
      <c r="FK17" s="60"/>
      <c r="FL17" s="60"/>
      <c r="FM17" s="60"/>
      <c r="FN17" s="60"/>
      <c r="FO17" s="60"/>
      <c r="FP17" s="60"/>
      <c r="FQ17" s="60"/>
      <c r="FR17" s="60"/>
      <c r="FS17" s="60"/>
      <c r="FT17" s="60"/>
      <c r="FU17" s="60"/>
      <c r="FV17" s="60"/>
      <c r="FW17" s="60"/>
      <c r="FX17" s="60"/>
      <c r="FY17" s="60"/>
      <c r="FZ17" s="60"/>
      <c r="GA17" s="60"/>
      <c r="GB17" s="60"/>
      <c r="GC17" s="60"/>
      <c r="GD17" s="60"/>
      <c r="GE17" s="60"/>
      <c r="GF17" s="60"/>
      <c r="GG17" s="60"/>
      <c r="GH17" s="60"/>
      <c r="GI17" s="60"/>
      <c r="GJ17" s="60"/>
      <c r="GK17" s="60"/>
      <c r="GL17" s="60"/>
      <c r="GM17" s="60"/>
      <c r="GN17" s="60"/>
      <c r="GO17" s="60"/>
      <c r="GP17" s="60"/>
      <c r="GQ17" s="60"/>
      <c r="GR17" s="60"/>
      <c r="GS17" s="60"/>
      <c r="GT17" s="60"/>
      <c r="GU17" s="60"/>
      <c r="GV17" s="60"/>
      <c r="GW17" s="60"/>
      <c r="GX17" s="60"/>
      <c r="GY17" s="60"/>
      <c r="GZ17" s="60"/>
      <c r="HA17" s="60"/>
      <c r="HB17" s="60"/>
      <c r="HC17" s="60"/>
      <c r="HD17" s="60"/>
      <c r="HE17" s="60"/>
      <c r="HF17" s="60"/>
      <c r="HG17" s="60"/>
      <c r="HH17" s="60"/>
      <c r="HI17" s="60"/>
      <c r="HJ17" s="60"/>
      <c r="HK17" s="60"/>
      <c r="HL17" s="60"/>
      <c r="HM17" s="60"/>
      <c r="HN17" s="60"/>
      <c r="HO17" s="60"/>
      <c r="HP17" s="60"/>
      <c r="HQ17" s="60"/>
      <c r="HR17" s="60"/>
      <c r="HS17" s="60"/>
      <c r="HT17" s="60"/>
      <c r="HU17" s="60"/>
      <c r="HV17" s="60"/>
      <c r="HW17" s="60"/>
      <c r="HX17" s="60"/>
      <c r="HY17" s="60"/>
      <c r="HZ17" s="60"/>
      <c r="IA17" s="60"/>
      <c r="IB17" s="60"/>
      <c r="IC17" s="60"/>
      <c r="ID17" s="60"/>
      <c r="IE17" s="60"/>
      <c r="IF17" s="60"/>
      <c r="IG17" s="60"/>
      <c r="IH17" s="60"/>
      <c r="II17" s="60"/>
      <c r="IJ17" s="60"/>
      <c r="IK17" s="60"/>
      <c r="IL17" s="60"/>
      <c r="IM17" s="60"/>
      <c r="IN17" s="60"/>
    </row>
    <row r="18" spans="1:248" s="62" customFormat="1" ht="18.75" customHeight="1">
      <c r="A18" s="63">
        <v>9</v>
      </c>
      <c r="B18" s="63"/>
      <c r="C18" s="63">
        <v>75023</v>
      </c>
      <c r="D18" s="63">
        <v>6060</v>
      </c>
      <c r="E18" s="100" t="s">
        <v>77</v>
      </c>
      <c r="F18" s="65">
        <v>35000</v>
      </c>
      <c r="G18" s="65"/>
      <c r="H18" s="65"/>
      <c r="I18" s="65">
        <f>F18</f>
        <v>35000</v>
      </c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60"/>
      <c r="DU18" s="60"/>
      <c r="DV18" s="60"/>
      <c r="DW18" s="60"/>
      <c r="DX18" s="60"/>
      <c r="DY18" s="60"/>
      <c r="DZ18" s="60"/>
      <c r="EA18" s="60"/>
      <c r="EB18" s="60"/>
      <c r="EC18" s="60"/>
      <c r="ED18" s="60"/>
      <c r="EE18" s="60"/>
      <c r="EF18" s="60"/>
      <c r="EG18" s="60"/>
      <c r="EH18" s="60"/>
      <c r="EI18" s="60"/>
      <c r="EJ18" s="60"/>
      <c r="EK18" s="60"/>
      <c r="EL18" s="60"/>
      <c r="EM18" s="60"/>
      <c r="EN18" s="60"/>
      <c r="EO18" s="60"/>
      <c r="EP18" s="60"/>
      <c r="EQ18" s="60"/>
      <c r="ER18" s="60"/>
      <c r="ES18" s="60"/>
      <c r="ET18" s="60"/>
      <c r="EU18" s="60"/>
      <c r="EV18" s="60"/>
      <c r="EW18" s="60"/>
      <c r="EX18" s="60"/>
      <c r="EY18" s="60"/>
      <c r="EZ18" s="60"/>
      <c r="FA18" s="60"/>
      <c r="FB18" s="60"/>
      <c r="FC18" s="60"/>
      <c r="FD18" s="60"/>
      <c r="FE18" s="60"/>
      <c r="FF18" s="60"/>
      <c r="FG18" s="60"/>
      <c r="FH18" s="60"/>
      <c r="FI18" s="60"/>
      <c r="FJ18" s="60"/>
      <c r="FK18" s="60"/>
      <c r="FL18" s="60"/>
      <c r="FM18" s="60"/>
      <c r="FN18" s="60"/>
      <c r="FO18" s="60"/>
      <c r="FP18" s="60"/>
      <c r="FQ18" s="60"/>
      <c r="FR18" s="60"/>
      <c r="FS18" s="60"/>
      <c r="FT18" s="60"/>
      <c r="FU18" s="60"/>
      <c r="FV18" s="60"/>
      <c r="FW18" s="60"/>
      <c r="FX18" s="60"/>
      <c r="FY18" s="60"/>
      <c r="FZ18" s="60"/>
      <c r="GA18" s="60"/>
      <c r="GB18" s="60"/>
      <c r="GC18" s="60"/>
      <c r="GD18" s="60"/>
      <c r="GE18" s="60"/>
      <c r="GF18" s="60"/>
      <c r="GG18" s="60"/>
      <c r="GH18" s="60"/>
      <c r="GI18" s="60"/>
      <c r="GJ18" s="60"/>
      <c r="GK18" s="60"/>
      <c r="GL18" s="60"/>
      <c r="GM18" s="60"/>
      <c r="GN18" s="60"/>
      <c r="GO18" s="60"/>
      <c r="GP18" s="60"/>
      <c r="GQ18" s="60"/>
      <c r="GR18" s="60"/>
      <c r="GS18" s="60"/>
      <c r="GT18" s="60"/>
      <c r="GU18" s="60"/>
      <c r="GV18" s="60"/>
      <c r="GW18" s="60"/>
      <c r="GX18" s="60"/>
      <c r="GY18" s="60"/>
      <c r="GZ18" s="60"/>
      <c r="HA18" s="60"/>
      <c r="HB18" s="60"/>
      <c r="HC18" s="60"/>
      <c r="HD18" s="60"/>
      <c r="HE18" s="60"/>
      <c r="HF18" s="60"/>
      <c r="HG18" s="60"/>
      <c r="HH18" s="60"/>
      <c r="HI18" s="60"/>
      <c r="HJ18" s="60"/>
      <c r="HK18" s="60"/>
      <c r="HL18" s="60"/>
      <c r="HM18" s="60"/>
      <c r="HN18" s="60"/>
      <c r="HO18" s="60"/>
      <c r="HP18" s="60"/>
      <c r="HQ18" s="60"/>
      <c r="HR18" s="60"/>
      <c r="HS18" s="60"/>
      <c r="HT18" s="60"/>
      <c r="HU18" s="60"/>
      <c r="HV18" s="60"/>
      <c r="HW18" s="60"/>
      <c r="HX18" s="60"/>
      <c r="HY18" s="60"/>
      <c r="HZ18" s="60"/>
      <c r="IA18" s="60"/>
      <c r="IB18" s="60"/>
      <c r="IC18" s="60"/>
      <c r="ID18" s="60"/>
      <c r="IE18" s="60"/>
      <c r="IF18" s="60"/>
      <c r="IG18" s="60"/>
      <c r="IH18" s="60"/>
      <c r="II18" s="60"/>
      <c r="IJ18" s="60"/>
      <c r="IK18" s="60"/>
      <c r="IL18" s="60"/>
      <c r="IM18" s="60"/>
      <c r="IN18" s="60"/>
    </row>
    <row r="19" spans="1:248" s="71" customFormat="1" ht="18.75" customHeight="1">
      <c r="A19" s="72"/>
      <c r="B19" s="72"/>
      <c r="C19" s="72"/>
      <c r="D19" s="72"/>
      <c r="E19" s="66" t="s">
        <v>78</v>
      </c>
      <c r="F19" s="67">
        <f>SUM(F17:F18)</f>
        <v>55000</v>
      </c>
      <c r="G19" s="67">
        <f>SUM(G17:G18)</f>
        <v>7348</v>
      </c>
      <c r="H19" s="67"/>
      <c r="I19" s="67">
        <f>SUM(I17:I18)</f>
        <v>62348</v>
      </c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</row>
    <row r="20" spans="1:9" s="107" customFormat="1" ht="23.25" customHeight="1">
      <c r="A20" s="106">
        <v>10</v>
      </c>
      <c r="B20" s="108">
        <v>754</v>
      </c>
      <c r="C20" s="108">
        <v>75412</v>
      </c>
      <c r="D20" s="108">
        <v>6060</v>
      </c>
      <c r="E20" s="100" t="s">
        <v>126</v>
      </c>
      <c r="F20" s="101"/>
      <c r="G20" s="101">
        <v>4500</v>
      </c>
      <c r="H20" s="101"/>
      <c r="I20" s="101">
        <f>G20</f>
        <v>4500</v>
      </c>
    </row>
    <row r="21" spans="1:9" ht="30" customHeight="1">
      <c r="A21" s="25">
        <v>11</v>
      </c>
      <c r="B21" s="95">
        <v>801</v>
      </c>
      <c r="C21" s="25">
        <v>80101</v>
      </c>
      <c r="D21" s="25">
        <v>6050</v>
      </c>
      <c r="E21" s="97" t="s">
        <v>113</v>
      </c>
      <c r="F21" s="65">
        <v>50000</v>
      </c>
      <c r="G21" s="65">
        <v>55000</v>
      </c>
      <c r="H21" s="65"/>
      <c r="I21" s="65">
        <f>F21+G21</f>
        <v>105000</v>
      </c>
    </row>
    <row r="22" spans="1:9" ht="28.5" customHeight="1">
      <c r="A22" s="25">
        <v>12</v>
      </c>
      <c r="B22" s="95"/>
      <c r="C22" s="25">
        <v>80101</v>
      </c>
      <c r="D22" s="25">
        <v>6050</v>
      </c>
      <c r="E22" s="97" t="s">
        <v>114</v>
      </c>
      <c r="F22" s="65">
        <v>20000</v>
      </c>
      <c r="G22" s="65"/>
      <c r="H22" s="65"/>
      <c r="I22" s="65">
        <f>F22</f>
        <v>20000</v>
      </c>
    </row>
    <row r="23" spans="1:9" ht="18" customHeight="1">
      <c r="A23" s="25">
        <v>13</v>
      </c>
      <c r="B23" s="95"/>
      <c r="C23" s="25">
        <v>80101</v>
      </c>
      <c r="D23" s="25">
        <v>6050</v>
      </c>
      <c r="E23" s="97" t="s">
        <v>115</v>
      </c>
      <c r="F23" s="65">
        <v>39510</v>
      </c>
      <c r="G23" s="65"/>
      <c r="H23" s="65"/>
      <c r="I23" s="65">
        <f>F23</f>
        <v>39510</v>
      </c>
    </row>
    <row r="24" spans="1:9" ht="27.75" customHeight="1">
      <c r="A24" s="25">
        <v>14</v>
      </c>
      <c r="B24" s="95"/>
      <c r="C24" s="25">
        <v>80101</v>
      </c>
      <c r="D24" s="25">
        <v>6050</v>
      </c>
      <c r="E24" s="97" t="s">
        <v>116</v>
      </c>
      <c r="F24" s="65">
        <v>32290</v>
      </c>
      <c r="G24" s="65"/>
      <c r="H24" s="65"/>
      <c r="I24" s="65">
        <f>F24</f>
        <v>32290</v>
      </c>
    </row>
    <row r="25" spans="1:9" ht="42" customHeight="1">
      <c r="A25" s="25">
        <v>15</v>
      </c>
      <c r="B25" s="95"/>
      <c r="C25" s="25">
        <v>80101</v>
      </c>
      <c r="D25" s="25">
        <v>6050</v>
      </c>
      <c r="E25" s="97" t="s">
        <v>145</v>
      </c>
      <c r="F25" s="65"/>
      <c r="G25" s="65">
        <v>21000</v>
      </c>
      <c r="H25" s="65"/>
      <c r="I25" s="65">
        <f>F25+G25</f>
        <v>21000</v>
      </c>
    </row>
    <row r="26" spans="1:9" ht="18.75" customHeight="1">
      <c r="A26" s="25">
        <v>16</v>
      </c>
      <c r="B26" s="98"/>
      <c r="C26" s="25">
        <v>80101</v>
      </c>
      <c r="D26" s="25">
        <v>6060</v>
      </c>
      <c r="E26" s="47" t="s">
        <v>117</v>
      </c>
      <c r="F26" s="65">
        <v>230000</v>
      </c>
      <c r="G26" s="65"/>
      <c r="H26" s="65"/>
      <c r="I26" s="65">
        <f>F26</f>
        <v>230000</v>
      </c>
    </row>
    <row r="27" spans="1:9" ht="18.75" customHeight="1">
      <c r="A27" s="25">
        <v>17</v>
      </c>
      <c r="B27" s="98"/>
      <c r="C27" s="25">
        <v>80101</v>
      </c>
      <c r="D27" s="25">
        <v>6060</v>
      </c>
      <c r="E27" s="47" t="s">
        <v>128</v>
      </c>
      <c r="F27" s="65"/>
      <c r="G27" s="65">
        <v>130000</v>
      </c>
      <c r="H27" s="65"/>
      <c r="I27" s="65">
        <f>G27</f>
        <v>130000</v>
      </c>
    </row>
    <row r="28" spans="1:9" ht="13.5" customHeight="1">
      <c r="A28" s="25"/>
      <c r="B28" s="98"/>
      <c r="C28" s="25"/>
      <c r="D28" s="25"/>
      <c r="E28" s="47" t="s">
        <v>127</v>
      </c>
      <c r="F28" s="65"/>
      <c r="G28" s="65">
        <v>65000</v>
      </c>
      <c r="H28" s="65"/>
      <c r="I28" s="65"/>
    </row>
    <row r="29" spans="1:9" ht="13.5" customHeight="1">
      <c r="A29" s="25"/>
      <c r="B29" s="98"/>
      <c r="C29" s="25"/>
      <c r="D29" s="25"/>
      <c r="E29" s="47" t="s">
        <v>129</v>
      </c>
      <c r="F29" s="65"/>
      <c r="G29" s="65">
        <v>65000</v>
      </c>
      <c r="H29" s="65"/>
      <c r="I29" s="65"/>
    </row>
    <row r="30" spans="1:9" ht="27.75" customHeight="1">
      <c r="A30" s="25">
        <v>18</v>
      </c>
      <c r="B30" s="98"/>
      <c r="C30" s="25">
        <v>80110</v>
      </c>
      <c r="D30" s="25">
        <v>6050</v>
      </c>
      <c r="E30" s="47" t="s">
        <v>118</v>
      </c>
      <c r="F30" s="65">
        <v>50000</v>
      </c>
      <c r="G30" s="65">
        <v>94000</v>
      </c>
      <c r="H30" s="65"/>
      <c r="I30" s="65">
        <f>F30+G30</f>
        <v>144000</v>
      </c>
    </row>
    <row r="31" spans="1:248" s="62" customFormat="1" ht="18.75" customHeight="1">
      <c r="A31" s="63"/>
      <c r="B31" s="63"/>
      <c r="C31" s="63"/>
      <c r="E31" s="109" t="s">
        <v>79</v>
      </c>
      <c r="F31" s="67">
        <f>SUM(F21:F30)</f>
        <v>421800</v>
      </c>
      <c r="G31" s="67">
        <f>G21+G22+G23+G24+G25+G26+G27+G30</f>
        <v>300000</v>
      </c>
      <c r="H31" s="67">
        <f>SUM(H22:H30)</f>
        <v>0</v>
      </c>
      <c r="I31" s="67">
        <f>I21+I22+I23+I24+I25+I26+I27+I30</f>
        <v>721800</v>
      </c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0"/>
      <c r="DE31" s="60"/>
      <c r="DF31" s="60"/>
      <c r="DG31" s="60"/>
      <c r="DH31" s="60"/>
      <c r="DI31" s="60"/>
      <c r="DJ31" s="60"/>
      <c r="DK31" s="60"/>
      <c r="DL31" s="60"/>
      <c r="DM31" s="60"/>
      <c r="DN31" s="60"/>
      <c r="DO31" s="60"/>
      <c r="DP31" s="60"/>
      <c r="DQ31" s="60"/>
      <c r="DR31" s="60"/>
      <c r="DS31" s="60"/>
      <c r="DT31" s="60"/>
      <c r="DU31" s="60"/>
      <c r="DV31" s="60"/>
      <c r="DW31" s="60"/>
      <c r="DX31" s="60"/>
      <c r="DY31" s="60"/>
      <c r="DZ31" s="60"/>
      <c r="EA31" s="60"/>
      <c r="EB31" s="60"/>
      <c r="EC31" s="60"/>
      <c r="ED31" s="60"/>
      <c r="EE31" s="60"/>
      <c r="EF31" s="60"/>
      <c r="EG31" s="60"/>
      <c r="EH31" s="60"/>
      <c r="EI31" s="60"/>
      <c r="EJ31" s="60"/>
      <c r="EK31" s="60"/>
      <c r="EL31" s="60"/>
      <c r="EM31" s="60"/>
      <c r="EN31" s="60"/>
      <c r="EO31" s="60"/>
      <c r="EP31" s="60"/>
      <c r="EQ31" s="60"/>
      <c r="ER31" s="60"/>
      <c r="ES31" s="60"/>
      <c r="ET31" s="60"/>
      <c r="EU31" s="60"/>
      <c r="EV31" s="60"/>
      <c r="EW31" s="60"/>
      <c r="EX31" s="60"/>
      <c r="EY31" s="60"/>
      <c r="EZ31" s="60"/>
      <c r="FA31" s="60"/>
      <c r="FB31" s="60"/>
      <c r="FC31" s="60"/>
      <c r="FD31" s="60"/>
      <c r="FE31" s="60"/>
      <c r="FF31" s="60"/>
      <c r="FG31" s="60"/>
      <c r="FH31" s="60"/>
      <c r="FI31" s="60"/>
      <c r="FJ31" s="60"/>
      <c r="FK31" s="60"/>
      <c r="FL31" s="60"/>
      <c r="FM31" s="60"/>
      <c r="FN31" s="60"/>
      <c r="FO31" s="60"/>
      <c r="FP31" s="60"/>
      <c r="FQ31" s="60"/>
      <c r="FR31" s="60"/>
      <c r="FS31" s="60"/>
      <c r="FT31" s="60"/>
      <c r="FU31" s="60"/>
      <c r="FV31" s="60"/>
      <c r="FW31" s="60"/>
      <c r="FX31" s="60"/>
      <c r="FY31" s="60"/>
      <c r="FZ31" s="60"/>
      <c r="GA31" s="60"/>
      <c r="GB31" s="60"/>
      <c r="GC31" s="60"/>
      <c r="GD31" s="60"/>
      <c r="GE31" s="60"/>
      <c r="GF31" s="60"/>
      <c r="GG31" s="60"/>
      <c r="GH31" s="60"/>
      <c r="GI31" s="60"/>
      <c r="GJ31" s="60"/>
      <c r="GK31" s="60"/>
      <c r="GL31" s="60"/>
      <c r="GM31" s="60"/>
      <c r="GN31" s="60"/>
      <c r="GO31" s="60"/>
      <c r="GP31" s="60"/>
      <c r="GQ31" s="60"/>
      <c r="GR31" s="60"/>
      <c r="GS31" s="60"/>
      <c r="GT31" s="60"/>
      <c r="GU31" s="60"/>
      <c r="GV31" s="60"/>
      <c r="GW31" s="60"/>
      <c r="GX31" s="60"/>
      <c r="GY31" s="60"/>
      <c r="GZ31" s="60"/>
      <c r="HA31" s="60"/>
      <c r="HB31" s="60"/>
      <c r="HC31" s="60"/>
      <c r="HD31" s="60"/>
      <c r="HE31" s="60"/>
      <c r="HF31" s="60"/>
      <c r="HG31" s="60"/>
      <c r="HH31" s="60"/>
      <c r="HI31" s="60"/>
      <c r="HJ31" s="60"/>
      <c r="HK31" s="60"/>
      <c r="HL31" s="60"/>
      <c r="HM31" s="60"/>
      <c r="HN31" s="60"/>
      <c r="HO31" s="60"/>
      <c r="HP31" s="60"/>
      <c r="HQ31" s="60"/>
      <c r="HR31" s="60"/>
      <c r="HS31" s="60"/>
      <c r="HT31" s="60"/>
      <c r="HU31" s="60"/>
      <c r="HV31" s="60"/>
      <c r="HW31" s="60"/>
      <c r="HX31" s="60"/>
      <c r="HY31" s="60"/>
      <c r="HZ31" s="60"/>
      <c r="IA31" s="60"/>
      <c r="IB31" s="60"/>
      <c r="IC31" s="60"/>
      <c r="ID31" s="60"/>
      <c r="IE31" s="60"/>
      <c r="IF31" s="60"/>
      <c r="IG31" s="60"/>
      <c r="IH31" s="60"/>
      <c r="II31" s="60"/>
      <c r="IJ31" s="60"/>
      <c r="IK31" s="60"/>
      <c r="IL31" s="60"/>
      <c r="IM31" s="60"/>
      <c r="IN31" s="60"/>
    </row>
    <row r="32" spans="1:248" s="62" customFormat="1" ht="18" customHeight="1">
      <c r="A32" s="63">
        <v>19</v>
      </c>
      <c r="B32" s="63">
        <v>852</v>
      </c>
      <c r="C32" s="63">
        <v>85219</v>
      </c>
      <c r="D32" s="62">
        <v>6060</v>
      </c>
      <c r="E32" s="99" t="s">
        <v>119</v>
      </c>
      <c r="F32" s="101">
        <v>5000</v>
      </c>
      <c r="G32" s="68"/>
      <c r="H32" s="68"/>
      <c r="I32" s="68">
        <f>F32</f>
        <v>5000</v>
      </c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60"/>
      <c r="DF32" s="60"/>
      <c r="DG32" s="60"/>
      <c r="DH32" s="60"/>
      <c r="DI32" s="60"/>
      <c r="DJ32" s="60"/>
      <c r="DK32" s="60"/>
      <c r="DL32" s="60"/>
      <c r="DM32" s="60"/>
      <c r="DN32" s="60"/>
      <c r="DO32" s="60"/>
      <c r="DP32" s="60"/>
      <c r="DQ32" s="60"/>
      <c r="DR32" s="60"/>
      <c r="DS32" s="60"/>
      <c r="DT32" s="60"/>
      <c r="DU32" s="60"/>
      <c r="DV32" s="60"/>
      <c r="DW32" s="60"/>
      <c r="DX32" s="60"/>
      <c r="DY32" s="60"/>
      <c r="DZ32" s="60"/>
      <c r="EA32" s="60"/>
      <c r="EB32" s="60"/>
      <c r="EC32" s="60"/>
      <c r="ED32" s="60"/>
      <c r="EE32" s="60"/>
      <c r="EF32" s="60"/>
      <c r="EG32" s="60"/>
      <c r="EH32" s="60"/>
      <c r="EI32" s="60"/>
      <c r="EJ32" s="60"/>
      <c r="EK32" s="60"/>
      <c r="EL32" s="60"/>
      <c r="EM32" s="60"/>
      <c r="EN32" s="60"/>
      <c r="EO32" s="60"/>
      <c r="EP32" s="60"/>
      <c r="EQ32" s="60"/>
      <c r="ER32" s="60"/>
      <c r="ES32" s="60"/>
      <c r="ET32" s="60"/>
      <c r="EU32" s="60"/>
      <c r="EV32" s="60"/>
      <c r="EW32" s="60"/>
      <c r="EX32" s="60"/>
      <c r="EY32" s="60"/>
      <c r="EZ32" s="60"/>
      <c r="FA32" s="60"/>
      <c r="FB32" s="60"/>
      <c r="FC32" s="60"/>
      <c r="FD32" s="60"/>
      <c r="FE32" s="60"/>
      <c r="FF32" s="60"/>
      <c r="FG32" s="60"/>
      <c r="FH32" s="60"/>
      <c r="FI32" s="60"/>
      <c r="FJ32" s="60"/>
      <c r="FK32" s="60"/>
      <c r="FL32" s="60"/>
      <c r="FM32" s="60"/>
      <c r="FN32" s="60"/>
      <c r="FO32" s="60"/>
      <c r="FP32" s="60"/>
      <c r="FQ32" s="60"/>
      <c r="FR32" s="60"/>
      <c r="FS32" s="60"/>
      <c r="FT32" s="60"/>
      <c r="FU32" s="60"/>
      <c r="FV32" s="60"/>
      <c r="FW32" s="60"/>
      <c r="FX32" s="60"/>
      <c r="FY32" s="60"/>
      <c r="FZ32" s="60"/>
      <c r="GA32" s="60"/>
      <c r="GB32" s="60"/>
      <c r="GC32" s="60"/>
      <c r="GD32" s="60"/>
      <c r="GE32" s="60"/>
      <c r="GF32" s="60"/>
      <c r="GG32" s="60"/>
      <c r="GH32" s="60"/>
      <c r="GI32" s="60"/>
      <c r="GJ32" s="60"/>
      <c r="GK32" s="60"/>
      <c r="GL32" s="60"/>
      <c r="GM32" s="60"/>
      <c r="GN32" s="60"/>
      <c r="GO32" s="60"/>
      <c r="GP32" s="60"/>
      <c r="GQ32" s="60"/>
      <c r="GR32" s="60"/>
      <c r="GS32" s="60"/>
      <c r="GT32" s="60"/>
      <c r="GU32" s="60"/>
      <c r="GV32" s="60"/>
      <c r="GW32" s="60"/>
      <c r="GX32" s="60"/>
      <c r="GY32" s="60"/>
      <c r="GZ32" s="60"/>
      <c r="HA32" s="60"/>
      <c r="HB32" s="60"/>
      <c r="HC32" s="60"/>
      <c r="HD32" s="60"/>
      <c r="HE32" s="60"/>
      <c r="HF32" s="60"/>
      <c r="HG32" s="60"/>
      <c r="HH32" s="60"/>
      <c r="HI32" s="60"/>
      <c r="HJ32" s="60"/>
      <c r="HK32" s="60"/>
      <c r="HL32" s="60"/>
      <c r="HM32" s="60"/>
      <c r="HN32" s="60"/>
      <c r="HO32" s="60"/>
      <c r="HP32" s="60"/>
      <c r="HQ32" s="60"/>
      <c r="HR32" s="60"/>
      <c r="HS32" s="60"/>
      <c r="HT32" s="60"/>
      <c r="HU32" s="60"/>
      <c r="HV32" s="60"/>
      <c r="HW32" s="60"/>
      <c r="HX32" s="60"/>
      <c r="HY32" s="60"/>
      <c r="HZ32" s="60"/>
      <c r="IA32" s="60"/>
      <c r="IB32" s="60"/>
      <c r="IC32" s="60"/>
      <c r="ID32" s="60"/>
      <c r="IE32" s="60"/>
      <c r="IF32" s="60"/>
      <c r="IG32" s="60"/>
      <c r="IH32" s="60"/>
      <c r="II32" s="60"/>
      <c r="IJ32" s="60"/>
      <c r="IK32" s="60"/>
      <c r="IL32" s="60"/>
      <c r="IM32" s="60"/>
      <c r="IN32" s="60"/>
    </row>
    <row r="33" spans="1:248" s="62" customFormat="1" ht="18" customHeight="1">
      <c r="A33" s="63">
        <v>20</v>
      </c>
      <c r="B33" s="63"/>
      <c r="C33" s="63">
        <v>85219</v>
      </c>
      <c r="D33" s="62">
        <v>6060</v>
      </c>
      <c r="E33" s="99" t="s">
        <v>120</v>
      </c>
      <c r="F33" s="101">
        <v>28000</v>
      </c>
      <c r="G33" s="68">
        <v>1280</v>
      </c>
      <c r="H33" s="68"/>
      <c r="I33" s="68">
        <f>F33+G33</f>
        <v>29280</v>
      </c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0"/>
      <c r="DE33" s="60"/>
      <c r="DF33" s="60"/>
      <c r="DG33" s="60"/>
      <c r="DH33" s="60"/>
      <c r="DI33" s="60"/>
      <c r="DJ33" s="60"/>
      <c r="DK33" s="60"/>
      <c r="DL33" s="60"/>
      <c r="DM33" s="60"/>
      <c r="DN33" s="60"/>
      <c r="DO33" s="60"/>
      <c r="DP33" s="60"/>
      <c r="DQ33" s="60"/>
      <c r="DR33" s="60"/>
      <c r="DS33" s="60"/>
      <c r="DT33" s="60"/>
      <c r="DU33" s="60"/>
      <c r="DV33" s="60"/>
      <c r="DW33" s="60"/>
      <c r="DX33" s="60"/>
      <c r="DY33" s="60"/>
      <c r="DZ33" s="60"/>
      <c r="EA33" s="60"/>
      <c r="EB33" s="60"/>
      <c r="EC33" s="60"/>
      <c r="ED33" s="60"/>
      <c r="EE33" s="60"/>
      <c r="EF33" s="60"/>
      <c r="EG33" s="60"/>
      <c r="EH33" s="60"/>
      <c r="EI33" s="60"/>
      <c r="EJ33" s="60"/>
      <c r="EK33" s="60"/>
      <c r="EL33" s="60"/>
      <c r="EM33" s="60"/>
      <c r="EN33" s="60"/>
      <c r="EO33" s="60"/>
      <c r="EP33" s="60"/>
      <c r="EQ33" s="60"/>
      <c r="ER33" s="60"/>
      <c r="ES33" s="60"/>
      <c r="ET33" s="60"/>
      <c r="EU33" s="60"/>
      <c r="EV33" s="60"/>
      <c r="EW33" s="60"/>
      <c r="EX33" s="60"/>
      <c r="EY33" s="60"/>
      <c r="EZ33" s="60"/>
      <c r="FA33" s="60"/>
      <c r="FB33" s="60"/>
      <c r="FC33" s="60"/>
      <c r="FD33" s="60"/>
      <c r="FE33" s="60"/>
      <c r="FF33" s="60"/>
      <c r="FG33" s="60"/>
      <c r="FH33" s="60"/>
      <c r="FI33" s="60"/>
      <c r="FJ33" s="60"/>
      <c r="FK33" s="60"/>
      <c r="FL33" s="60"/>
      <c r="FM33" s="60"/>
      <c r="FN33" s="60"/>
      <c r="FO33" s="60"/>
      <c r="FP33" s="60"/>
      <c r="FQ33" s="60"/>
      <c r="FR33" s="60"/>
      <c r="FS33" s="60"/>
      <c r="FT33" s="60"/>
      <c r="FU33" s="60"/>
      <c r="FV33" s="60"/>
      <c r="FW33" s="60"/>
      <c r="FX33" s="60"/>
      <c r="FY33" s="60"/>
      <c r="FZ33" s="60"/>
      <c r="GA33" s="60"/>
      <c r="GB33" s="60"/>
      <c r="GC33" s="60"/>
      <c r="GD33" s="60"/>
      <c r="GE33" s="60"/>
      <c r="GF33" s="60"/>
      <c r="GG33" s="60"/>
      <c r="GH33" s="60"/>
      <c r="GI33" s="60"/>
      <c r="GJ33" s="60"/>
      <c r="GK33" s="60"/>
      <c r="GL33" s="60"/>
      <c r="GM33" s="60"/>
      <c r="GN33" s="60"/>
      <c r="GO33" s="60"/>
      <c r="GP33" s="60"/>
      <c r="GQ33" s="60"/>
      <c r="GR33" s="60"/>
      <c r="GS33" s="60"/>
      <c r="GT33" s="60"/>
      <c r="GU33" s="60"/>
      <c r="GV33" s="60"/>
      <c r="GW33" s="60"/>
      <c r="GX33" s="60"/>
      <c r="GY33" s="60"/>
      <c r="GZ33" s="60"/>
      <c r="HA33" s="60"/>
      <c r="HB33" s="60"/>
      <c r="HC33" s="60"/>
      <c r="HD33" s="60"/>
      <c r="HE33" s="60"/>
      <c r="HF33" s="60"/>
      <c r="HG33" s="60"/>
      <c r="HH33" s="60"/>
      <c r="HI33" s="60"/>
      <c r="HJ33" s="60"/>
      <c r="HK33" s="60"/>
      <c r="HL33" s="60"/>
      <c r="HM33" s="60"/>
      <c r="HN33" s="60"/>
      <c r="HO33" s="60"/>
      <c r="HP33" s="60"/>
      <c r="HQ33" s="60"/>
      <c r="HR33" s="60"/>
      <c r="HS33" s="60"/>
      <c r="HT33" s="60"/>
      <c r="HU33" s="60"/>
      <c r="HV33" s="60"/>
      <c r="HW33" s="60"/>
      <c r="HX33" s="60"/>
      <c r="HY33" s="60"/>
      <c r="HZ33" s="60"/>
      <c r="IA33" s="60"/>
      <c r="IB33" s="60"/>
      <c r="IC33" s="60"/>
      <c r="ID33" s="60"/>
      <c r="IE33" s="60"/>
      <c r="IF33" s="60"/>
      <c r="IG33" s="60"/>
      <c r="IH33" s="60"/>
      <c r="II33" s="60"/>
      <c r="IJ33" s="60"/>
      <c r="IK33" s="60"/>
      <c r="IL33" s="60"/>
      <c r="IM33" s="60"/>
      <c r="IN33" s="60"/>
    </row>
    <row r="34" spans="1:248" s="103" customFormat="1" ht="17.25" customHeight="1">
      <c r="A34" s="102"/>
      <c r="B34" s="102"/>
      <c r="C34" s="102"/>
      <c r="E34" s="109" t="s">
        <v>124</v>
      </c>
      <c r="F34" s="104">
        <f>SUM(F32:F33)</f>
        <v>33000</v>
      </c>
      <c r="G34" s="104">
        <f>SUM(G32:G33)</f>
        <v>1280</v>
      </c>
      <c r="H34" s="104"/>
      <c r="I34" s="104">
        <f>I32+I33</f>
        <v>34280</v>
      </c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  <c r="BT34" s="105"/>
      <c r="BU34" s="105"/>
      <c r="BV34" s="105"/>
      <c r="BW34" s="105"/>
      <c r="BX34" s="105"/>
      <c r="BY34" s="105"/>
      <c r="BZ34" s="105"/>
      <c r="CA34" s="105"/>
      <c r="CB34" s="105"/>
      <c r="CC34" s="105"/>
      <c r="CD34" s="105"/>
      <c r="CE34" s="105"/>
      <c r="CF34" s="105"/>
      <c r="CG34" s="105"/>
      <c r="CH34" s="105"/>
      <c r="CI34" s="105"/>
      <c r="CJ34" s="105"/>
      <c r="CK34" s="105"/>
      <c r="CL34" s="105"/>
      <c r="CM34" s="105"/>
      <c r="CN34" s="105"/>
      <c r="CO34" s="105"/>
      <c r="CP34" s="105"/>
      <c r="CQ34" s="105"/>
      <c r="CR34" s="105"/>
      <c r="CS34" s="105"/>
      <c r="CT34" s="105"/>
      <c r="CU34" s="105"/>
      <c r="CV34" s="105"/>
      <c r="CW34" s="105"/>
      <c r="CX34" s="105"/>
      <c r="CY34" s="105"/>
      <c r="CZ34" s="105"/>
      <c r="DA34" s="105"/>
      <c r="DB34" s="105"/>
      <c r="DC34" s="105"/>
      <c r="DD34" s="105"/>
      <c r="DE34" s="105"/>
      <c r="DF34" s="105"/>
      <c r="DG34" s="105"/>
      <c r="DH34" s="105"/>
      <c r="DI34" s="105"/>
      <c r="DJ34" s="105"/>
      <c r="DK34" s="105"/>
      <c r="DL34" s="105"/>
      <c r="DM34" s="105"/>
      <c r="DN34" s="105"/>
      <c r="DO34" s="105"/>
      <c r="DP34" s="105"/>
      <c r="DQ34" s="105"/>
      <c r="DR34" s="105"/>
      <c r="DS34" s="105"/>
      <c r="DT34" s="105"/>
      <c r="DU34" s="105"/>
      <c r="DV34" s="105"/>
      <c r="DW34" s="105"/>
      <c r="DX34" s="105"/>
      <c r="DY34" s="105"/>
      <c r="DZ34" s="105"/>
      <c r="EA34" s="105"/>
      <c r="EB34" s="105"/>
      <c r="EC34" s="105"/>
      <c r="ED34" s="105"/>
      <c r="EE34" s="105"/>
      <c r="EF34" s="105"/>
      <c r="EG34" s="105"/>
      <c r="EH34" s="105"/>
      <c r="EI34" s="105"/>
      <c r="EJ34" s="105"/>
      <c r="EK34" s="105"/>
      <c r="EL34" s="105"/>
      <c r="EM34" s="105"/>
      <c r="EN34" s="105"/>
      <c r="EO34" s="105"/>
      <c r="EP34" s="105"/>
      <c r="EQ34" s="105"/>
      <c r="ER34" s="105"/>
      <c r="ES34" s="105"/>
      <c r="ET34" s="105"/>
      <c r="EU34" s="105"/>
      <c r="EV34" s="105"/>
      <c r="EW34" s="105"/>
      <c r="EX34" s="105"/>
      <c r="EY34" s="105"/>
      <c r="EZ34" s="105"/>
      <c r="FA34" s="105"/>
      <c r="FB34" s="105"/>
      <c r="FC34" s="105"/>
      <c r="FD34" s="105"/>
      <c r="FE34" s="105"/>
      <c r="FF34" s="105"/>
      <c r="FG34" s="105"/>
      <c r="FH34" s="105"/>
      <c r="FI34" s="105"/>
      <c r="FJ34" s="105"/>
      <c r="FK34" s="105"/>
      <c r="FL34" s="105"/>
      <c r="FM34" s="105"/>
      <c r="FN34" s="105"/>
      <c r="FO34" s="105"/>
      <c r="FP34" s="105"/>
      <c r="FQ34" s="105"/>
      <c r="FR34" s="105"/>
      <c r="FS34" s="105"/>
      <c r="FT34" s="105"/>
      <c r="FU34" s="105"/>
      <c r="FV34" s="105"/>
      <c r="FW34" s="105"/>
      <c r="FX34" s="105"/>
      <c r="FY34" s="105"/>
      <c r="FZ34" s="105"/>
      <c r="GA34" s="105"/>
      <c r="GB34" s="105"/>
      <c r="GC34" s="105"/>
      <c r="GD34" s="105"/>
      <c r="GE34" s="105"/>
      <c r="GF34" s="105"/>
      <c r="GG34" s="105"/>
      <c r="GH34" s="105"/>
      <c r="GI34" s="105"/>
      <c r="GJ34" s="105"/>
      <c r="GK34" s="105"/>
      <c r="GL34" s="105"/>
      <c r="GM34" s="105"/>
      <c r="GN34" s="105"/>
      <c r="GO34" s="105"/>
      <c r="GP34" s="105"/>
      <c r="GQ34" s="105"/>
      <c r="GR34" s="105"/>
      <c r="GS34" s="105"/>
      <c r="GT34" s="105"/>
      <c r="GU34" s="105"/>
      <c r="GV34" s="105"/>
      <c r="GW34" s="105"/>
      <c r="GX34" s="105"/>
      <c r="GY34" s="105"/>
      <c r="GZ34" s="105"/>
      <c r="HA34" s="105"/>
      <c r="HB34" s="105"/>
      <c r="HC34" s="105"/>
      <c r="HD34" s="105"/>
      <c r="HE34" s="105"/>
      <c r="HF34" s="105"/>
      <c r="HG34" s="105"/>
      <c r="HH34" s="105"/>
      <c r="HI34" s="105"/>
      <c r="HJ34" s="105"/>
      <c r="HK34" s="105"/>
      <c r="HL34" s="105"/>
      <c r="HM34" s="105"/>
      <c r="HN34" s="105"/>
      <c r="HO34" s="105"/>
      <c r="HP34" s="105"/>
      <c r="HQ34" s="105"/>
      <c r="HR34" s="105"/>
      <c r="HS34" s="105"/>
      <c r="HT34" s="105"/>
      <c r="HU34" s="105"/>
      <c r="HV34" s="105"/>
      <c r="HW34" s="105"/>
      <c r="HX34" s="105"/>
      <c r="HY34" s="105"/>
      <c r="HZ34" s="105"/>
      <c r="IA34" s="105"/>
      <c r="IB34" s="105"/>
      <c r="IC34" s="105"/>
      <c r="ID34" s="105"/>
      <c r="IE34" s="105"/>
      <c r="IF34" s="105"/>
      <c r="IG34" s="105"/>
      <c r="IH34" s="105"/>
      <c r="II34" s="105"/>
      <c r="IJ34" s="105"/>
      <c r="IK34" s="105"/>
      <c r="IL34" s="105"/>
      <c r="IM34" s="105"/>
      <c r="IN34" s="105"/>
    </row>
    <row r="35" spans="1:248" s="62" customFormat="1" ht="26.25" customHeight="1">
      <c r="A35" s="64">
        <v>21</v>
      </c>
      <c r="B35" s="64">
        <v>900</v>
      </c>
      <c r="C35" s="64">
        <v>90001</v>
      </c>
      <c r="D35" s="64">
        <v>6050</v>
      </c>
      <c r="E35" s="96" t="s">
        <v>121</v>
      </c>
      <c r="F35" s="65">
        <v>2725000</v>
      </c>
      <c r="G35" s="65">
        <v>708020</v>
      </c>
      <c r="H35" s="65"/>
      <c r="I35" s="65">
        <f>F35+G35</f>
        <v>3433020</v>
      </c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60"/>
      <c r="DG35" s="60"/>
      <c r="DH35" s="60"/>
      <c r="DI35" s="60"/>
      <c r="DJ35" s="60"/>
      <c r="DK35" s="60"/>
      <c r="DL35" s="60"/>
      <c r="DM35" s="60"/>
      <c r="DN35" s="60"/>
      <c r="DO35" s="60"/>
      <c r="DP35" s="60"/>
      <c r="DQ35" s="60"/>
      <c r="DR35" s="60"/>
      <c r="DS35" s="60"/>
      <c r="DT35" s="60"/>
      <c r="DU35" s="60"/>
      <c r="DV35" s="60"/>
      <c r="DW35" s="60"/>
      <c r="DX35" s="60"/>
      <c r="DY35" s="60"/>
      <c r="DZ35" s="60"/>
      <c r="EA35" s="60"/>
      <c r="EB35" s="60"/>
      <c r="EC35" s="60"/>
      <c r="ED35" s="60"/>
      <c r="EE35" s="60"/>
      <c r="EF35" s="60"/>
      <c r="EG35" s="60"/>
      <c r="EH35" s="60"/>
      <c r="EI35" s="60"/>
      <c r="EJ35" s="60"/>
      <c r="EK35" s="60"/>
      <c r="EL35" s="60"/>
      <c r="EM35" s="60"/>
      <c r="EN35" s="60"/>
      <c r="EO35" s="60"/>
      <c r="EP35" s="60"/>
      <c r="EQ35" s="60"/>
      <c r="ER35" s="60"/>
      <c r="ES35" s="60"/>
      <c r="ET35" s="60"/>
      <c r="EU35" s="60"/>
      <c r="EV35" s="60"/>
      <c r="EW35" s="60"/>
      <c r="EX35" s="60"/>
      <c r="EY35" s="60"/>
      <c r="EZ35" s="60"/>
      <c r="FA35" s="60"/>
      <c r="FB35" s="60"/>
      <c r="FC35" s="60"/>
      <c r="FD35" s="60"/>
      <c r="FE35" s="60"/>
      <c r="FF35" s="60"/>
      <c r="FG35" s="60"/>
      <c r="FH35" s="60"/>
      <c r="FI35" s="60"/>
      <c r="FJ35" s="60"/>
      <c r="FK35" s="60"/>
      <c r="FL35" s="60"/>
      <c r="FM35" s="60"/>
      <c r="FN35" s="60"/>
      <c r="FO35" s="60"/>
      <c r="FP35" s="60"/>
      <c r="FQ35" s="60"/>
      <c r="FR35" s="60"/>
      <c r="FS35" s="60"/>
      <c r="FT35" s="60"/>
      <c r="FU35" s="60"/>
      <c r="FV35" s="60"/>
      <c r="FW35" s="60"/>
      <c r="FX35" s="60"/>
      <c r="FY35" s="60"/>
      <c r="FZ35" s="60"/>
      <c r="GA35" s="60"/>
      <c r="GB35" s="60"/>
      <c r="GC35" s="60"/>
      <c r="GD35" s="60"/>
      <c r="GE35" s="60"/>
      <c r="GF35" s="60"/>
      <c r="GG35" s="60"/>
      <c r="GH35" s="60"/>
      <c r="GI35" s="60"/>
      <c r="GJ35" s="60"/>
      <c r="GK35" s="60"/>
      <c r="GL35" s="60"/>
      <c r="GM35" s="60"/>
      <c r="GN35" s="60"/>
      <c r="GO35" s="60"/>
      <c r="GP35" s="60"/>
      <c r="GQ35" s="60"/>
      <c r="GR35" s="60"/>
      <c r="GS35" s="60"/>
      <c r="GT35" s="60"/>
      <c r="GU35" s="60"/>
      <c r="GV35" s="60"/>
      <c r="GW35" s="60"/>
      <c r="GX35" s="60"/>
      <c r="GY35" s="60"/>
      <c r="GZ35" s="60"/>
      <c r="HA35" s="60"/>
      <c r="HB35" s="60"/>
      <c r="HC35" s="60"/>
      <c r="HD35" s="60"/>
      <c r="HE35" s="60"/>
      <c r="HF35" s="60"/>
      <c r="HG35" s="60"/>
      <c r="HH35" s="60"/>
      <c r="HI35" s="60"/>
      <c r="HJ35" s="60"/>
      <c r="HK35" s="60"/>
      <c r="HL35" s="60"/>
      <c r="HM35" s="60"/>
      <c r="HN35" s="60"/>
      <c r="HO35" s="60"/>
      <c r="HP35" s="60"/>
      <c r="HQ35" s="60"/>
      <c r="HR35" s="60"/>
      <c r="HS35" s="60"/>
      <c r="HT35" s="60"/>
      <c r="HU35" s="60"/>
      <c r="HV35" s="60"/>
      <c r="HW35" s="60"/>
      <c r="HX35" s="60"/>
      <c r="HY35" s="60"/>
      <c r="HZ35" s="60"/>
      <c r="IA35" s="60"/>
      <c r="IB35" s="60"/>
      <c r="IC35" s="60"/>
      <c r="ID35" s="60"/>
      <c r="IE35" s="60"/>
      <c r="IF35" s="60"/>
      <c r="IG35" s="60"/>
      <c r="IH35" s="60"/>
      <c r="II35" s="60"/>
      <c r="IJ35" s="60"/>
      <c r="IK35" s="60"/>
      <c r="IL35" s="60"/>
      <c r="IM35" s="60"/>
      <c r="IN35" s="60"/>
    </row>
    <row r="36" spans="1:248" s="71" customFormat="1" ht="18.75" customHeight="1">
      <c r="A36" s="74"/>
      <c r="B36" s="75"/>
      <c r="C36" s="75"/>
      <c r="D36" s="75"/>
      <c r="E36" s="66" t="s">
        <v>80</v>
      </c>
      <c r="F36" s="67">
        <f>SUM(F35)</f>
        <v>2725000</v>
      </c>
      <c r="G36" s="67">
        <f>G35</f>
        <v>708020</v>
      </c>
      <c r="H36" s="67">
        <f>SUM(H35:H35)</f>
        <v>0</v>
      </c>
      <c r="I36" s="67">
        <f>I35</f>
        <v>3433020</v>
      </c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3"/>
      <c r="BX36" s="73"/>
      <c r="BY36" s="73"/>
      <c r="BZ36" s="73"/>
      <c r="CA36" s="73"/>
      <c r="CB36" s="73"/>
      <c r="CC36" s="73"/>
      <c r="CD36" s="73"/>
      <c r="CE36" s="73"/>
      <c r="CF36" s="73"/>
      <c r="CG36" s="73"/>
      <c r="CH36" s="73"/>
      <c r="CI36" s="73"/>
      <c r="CJ36" s="73"/>
      <c r="CK36" s="73"/>
      <c r="CL36" s="73"/>
      <c r="CM36" s="73"/>
      <c r="CN36" s="73"/>
      <c r="CO36" s="73"/>
      <c r="CP36" s="73"/>
      <c r="CQ36" s="73"/>
      <c r="CR36" s="73"/>
      <c r="CS36" s="73"/>
      <c r="CT36" s="73"/>
      <c r="CU36" s="73"/>
      <c r="CV36" s="73"/>
      <c r="CW36" s="73"/>
      <c r="CX36" s="73"/>
      <c r="CY36" s="73"/>
      <c r="CZ36" s="73"/>
      <c r="DA36" s="73"/>
      <c r="DB36" s="73"/>
      <c r="DC36" s="73"/>
      <c r="DD36" s="73"/>
      <c r="DE36" s="73"/>
      <c r="DF36" s="73"/>
      <c r="DG36" s="73"/>
      <c r="DH36" s="73"/>
      <c r="DI36" s="73"/>
      <c r="DJ36" s="73"/>
      <c r="DK36" s="73"/>
      <c r="DL36" s="73"/>
      <c r="DM36" s="73"/>
      <c r="DN36" s="73"/>
      <c r="DO36" s="73"/>
      <c r="DP36" s="73"/>
      <c r="DQ36" s="73"/>
      <c r="DR36" s="73"/>
      <c r="DS36" s="73"/>
      <c r="DT36" s="73"/>
      <c r="DU36" s="73"/>
      <c r="DV36" s="73"/>
      <c r="DW36" s="73"/>
      <c r="DX36" s="73"/>
      <c r="DY36" s="73"/>
      <c r="DZ36" s="73"/>
      <c r="EA36" s="73"/>
      <c r="EB36" s="73"/>
      <c r="EC36" s="73"/>
      <c r="ED36" s="73"/>
      <c r="EE36" s="73"/>
      <c r="EF36" s="73"/>
      <c r="EG36" s="73"/>
      <c r="EH36" s="73"/>
      <c r="EI36" s="73"/>
      <c r="EJ36" s="73"/>
      <c r="EK36" s="73"/>
      <c r="EL36" s="73"/>
      <c r="EM36" s="73"/>
      <c r="EN36" s="73"/>
      <c r="EO36" s="73"/>
      <c r="EP36" s="73"/>
      <c r="EQ36" s="73"/>
      <c r="ER36" s="73"/>
      <c r="ES36" s="73"/>
      <c r="ET36" s="73"/>
      <c r="EU36" s="73"/>
      <c r="EV36" s="73"/>
      <c r="EW36" s="73"/>
      <c r="EX36" s="73"/>
      <c r="EY36" s="73"/>
      <c r="EZ36" s="73"/>
      <c r="FA36" s="73"/>
      <c r="FB36" s="73"/>
      <c r="FC36" s="73"/>
      <c r="FD36" s="73"/>
      <c r="FE36" s="73"/>
      <c r="FF36" s="73"/>
      <c r="FG36" s="73"/>
      <c r="FH36" s="73"/>
      <c r="FI36" s="73"/>
      <c r="FJ36" s="73"/>
      <c r="FK36" s="73"/>
      <c r="FL36" s="73"/>
      <c r="FM36" s="73"/>
      <c r="FN36" s="73"/>
      <c r="FO36" s="73"/>
      <c r="FP36" s="73"/>
      <c r="FQ36" s="73"/>
      <c r="FR36" s="73"/>
      <c r="FS36" s="73"/>
      <c r="FT36" s="73"/>
      <c r="FU36" s="73"/>
      <c r="FV36" s="73"/>
      <c r="FW36" s="73"/>
      <c r="FX36" s="73"/>
      <c r="FY36" s="73"/>
      <c r="FZ36" s="73"/>
      <c r="GA36" s="73"/>
      <c r="GB36" s="73"/>
      <c r="GC36" s="73"/>
      <c r="GD36" s="73"/>
      <c r="GE36" s="73"/>
      <c r="GF36" s="73"/>
      <c r="GG36" s="73"/>
      <c r="GH36" s="73"/>
      <c r="GI36" s="73"/>
      <c r="GJ36" s="73"/>
      <c r="GK36" s="73"/>
      <c r="GL36" s="73"/>
      <c r="GM36" s="73"/>
      <c r="GN36" s="73"/>
      <c r="GO36" s="73"/>
      <c r="GP36" s="73"/>
      <c r="GQ36" s="73"/>
      <c r="GR36" s="73"/>
      <c r="GS36" s="73"/>
      <c r="GT36" s="73"/>
      <c r="GU36" s="73"/>
      <c r="GV36" s="73"/>
      <c r="GW36" s="73"/>
      <c r="GX36" s="73"/>
      <c r="GY36" s="73"/>
      <c r="GZ36" s="73"/>
      <c r="HA36" s="73"/>
      <c r="HB36" s="73"/>
      <c r="HC36" s="73"/>
      <c r="HD36" s="73"/>
      <c r="HE36" s="73"/>
      <c r="HF36" s="73"/>
      <c r="HG36" s="73"/>
      <c r="HH36" s="73"/>
      <c r="HI36" s="73"/>
      <c r="HJ36" s="73"/>
      <c r="HK36" s="73"/>
      <c r="HL36" s="73"/>
      <c r="HM36" s="73"/>
      <c r="HN36" s="73"/>
      <c r="HO36" s="73"/>
      <c r="HP36" s="73"/>
      <c r="HQ36" s="73"/>
      <c r="HR36" s="73"/>
      <c r="HS36" s="73"/>
      <c r="HT36" s="73"/>
      <c r="HU36" s="73"/>
      <c r="HV36" s="73"/>
      <c r="HW36" s="73"/>
      <c r="HX36" s="73"/>
      <c r="HY36" s="73"/>
      <c r="HZ36" s="73"/>
      <c r="IA36" s="73"/>
      <c r="IB36" s="73"/>
      <c r="IC36" s="73"/>
      <c r="ID36" s="73"/>
      <c r="IE36" s="73"/>
      <c r="IF36" s="73"/>
      <c r="IG36" s="73"/>
      <c r="IH36" s="73"/>
      <c r="II36" s="73"/>
      <c r="IJ36" s="73"/>
      <c r="IK36" s="73"/>
      <c r="IL36" s="73"/>
      <c r="IM36" s="73"/>
      <c r="IN36" s="73"/>
    </row>
    <row r="37" spans="5:248" s="76" customFormat="1" ht="20.25" customHeight="1">
      <c r="E37" s="128" t="s">
        <v>81</v>
      </c>
      <c r="F37" s="77">
        <f>F10+F11+F16+F19+F31+F34+F36</f>
        <v>3324800</v>
      </c>
      <c r="G37" s="77">
        <f>G10+G16+G19+G20+G31+G34+G36</f>
        <v>1106148</v>
      </c>
      <c r="H37" s="77">
        <f>H16+H31</f>
        <v>0</v>
      </c>
      <c r="I37" s="77">
        <f>I10+I11+I16+I19+I20+I31+I34+I36</f>
        <v>4430948</v>
      </c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8"/>
      <c r="CC37" s="78"/>
      <c r="CD37" s="78"/>
      <c r="CE37" s="78"/>
      <c r="CF37" s="78"/>
      <c r="CG37" s="78"/>
      <c r="CH37" s="78"/>
      <c r="CI37" s="78"/>
      <c r="CJ37" s="78"/>
      <c r="CK37" s="78"/>
      <c r="CL37" s="78"/>
      <c r="CM37" s="78"/>
      <c r="CN37" s="78"/>
      <c r="CO37" s="78"/>
      <c r="CP37" s="78"/>
      <c r="CQ37" s="78"/>
      <c r="CR37" s="78"/>
      <c r="CS37" s="78"/>
      <c r="CT37" s="78"/>
      <c r="CU37" s="78"/>
      <c r="CV37" s="78"/>
      <c r="CW37" s="78"/>
      <c r="CX37" s="78"/>
      <c r="CY37" s="78"/>
      <c r="CZ37" s="78"/>
      <c r="DA37" s="78"/>
      <c r="DB37" s="78"/>
      <c r="DC37" s="78"/>
      <c r="DD37" s="78"/>
      <c r="DE37" s="78"/>
      <c r="DF37" s="78"/>
      <c r="DG37" s="78"/>
      <c r="DH37" s="78"/>
      <c r="DI37" s="78"/>
      <c r="DJ37" s="78"/>
      <c r="DK37" s="78"/>
      <c r="DL37" s="78"/>
      <c r="DM37" s="78"/>
      <c r="DN37" s="78"/>
      <c r="DO37" s="78"/>
      <c r="DP37" s="78"/>
      <c r="DQ37" s="78"/>
      <c r="DR37" s="78"/>
      <c r="DS37" s="78"/>
      <c r="DT37" s="78"/>
      <c r="DU37" s="78"/>
      <c r="DV37" s="78"/>
      <c r="DW37" s="78"/>
      <c r="DX37" s="78"/>
      <c r="DY37" s="78"/>
      <c r="DZ37" s="78"/>
      <c r="EA37" s="78"/>
      <c r="EB37" s="78"/>
      <c r="EC37" s="78"/>
      <c r="ED37" s="78"/>
      <c r="EE37" s="78"/>
      <c r="EF37" s="78"/>
      <c r="EG37" s="78"/>
      <c r="EH37" s="78"/>
      <c r="EI37" s="78"/>
      <c r="EJ37" s="78"/>
      <c r="EK37" s="78"/>
      <c r="EL37" s="78"/>
      <c r="EM37" s="78"/>
      <c r="EN37" s="78"/>
      <c r="EO37" s="78"/>
      <c r="EP37" s="78"/>
      <c r="EQ37" s="78"/>
      <c r="ER37" s="78"/>
      <c r="ES37" s="78"/>
      <c r="ET37" s="78"/>
      <c r="EU37" s="78"/>
      <c r="EV37" s="78"/>
      <c r="EW37" s="78"/>
      <c r="EX37" s="78"/>
      <c r="EY37" s="78"/>
      <c r="EZ37" s="78"/>
      <c r="FA37" s="78"/>
      <c r="FB37" s="78"/>
      <c r="FC37" s="78"/>
      <c r="FD37" s="78"/>
      <c r="FE37" s="78"/>
      <c r="FF37" s="78"/>
      <c r="FG37" s="78"/>
      <c r="FH37" s="78"/>
      <c r="FI37" s="78"/>
      <c r="FJ37" s="78"/>
      <c r="FK37" s="78"/>
      <c r="FL37" s="78"/>
      <c r="FM37" s="78"/>
      <c r="FN37" s="78"/>
      <c r="FO37" s="78"/>
      <c r="FP37" s="78"/>
      <c r="FQ37" s="78"/>
      <c r="FR37" s="78"/>
      <c r="FS37" s="78"/>
      <c r="FT37" s="78"/>
      <c r="FU37" s="78"/>
      <c r="FV37" s="78"/>
      <c r="FW37" s="78"/>
      <c r="FX37" s="78"/>
      <c r="FY37" s="78"/>
      <c r="FZ37" s="78"/>
      <c r="GA37" s="78"/>
      <c r="GB37" s="78"/>
      <c r="GC37" s="78"/>
      <c r="GD37" s="78"/>
      <c r="GE37" s="78"/>
      <c r="GF37" s="78"/>
      <c r="GG37" s="78"/>
      <c r="GH37" s="78"/>
      <c r="GI37" s="78"/>
      <c r="GJ37" s="78"/>
      <c r="GK37" s="78"/>
      <c r="GL37" s="78"/>
      <c r="GM37" s="78"/>
      <c r="GN37" s="78"/>
      <c r="GO37" s="78"/>
      <c r="GP37" s="78"/>
      <c r="GQ37" s="78"/>
      <c r="GR37" s="78"/>
      <c r="GS37" s="78"/>
      <c r="GT37" s="78"/>
      <c r="GU37" s="78"/>
      <c r="GV37" s="78"/>
      <c r="GW37" s="78"/>
      <c r="GX37" s="78"/>
      <c r="GY37" s="78"/>
      <c r="GZ37" s="78"/>
      <c r="HA37" s="78"/>
      <c r="HB37" s="78"/>
      <c r="HC37" s="78"/>
      <c r="HD37" s="78"/>
      <c r="HE37" s="78"/>
      <c r="HF37" s="78"/>
      <c r="HG37" s="78"/>
      <c r="HH37" s="78"/>
      <c r="HI37" s="78"/>
      <c r="HJ37" s="78"/>
      <c r="HK37" s="78"/>
      <c r="HL37" s="78"/>
      <c r="HM37" s="78"/>
      <c r="HN37" s="78"/>
      <c r="HO37" s="78"/>
      <c r="HP37" s="78"/>
      <c r="HQ37" s="78"/>
      <c r="HR37" s="78"/>
      <c r="HS37" s="78"/>
      <c r="HT37" s="78"/>
      <c r="HU37" s="78"/>
      <c r="HV37" s="78"/>
      <c r="HW37" s="78"/>
      <c r="HX37" s="78"/>
      <c r="HY37" s="78"/>
      <c r="HZ37" s="78"/>
      <c r="IA37" s="78"/>
      <c r="IB37" s="78"/>
      <c r="IC37" s="78"/>
      <c r="ID37" s="78"/>
      <c r="IE37" s="78"/>
      <c r="IF37" s="78"/>
      <c r="IG37" s="78"/>
      <c r="IH37" s="78"/>
      <c r="II37" s="78"/>
      <c r="IJ37" s="78"/>
      <c r="IK37" s="78"/>
      <c r="IL37" s="78"/>
      <c r="IM37" s="78"/>
      <c r="IN37" s="78"/>
    </row>
    <row r="38" spans="6:9" s="78" customFormat="1" ht="20.25" customHeight="1">
      <c r="F38" s="79"/>
      <c r="G38" s="79"/>
      <c r="H38" s="79"/>
      <c r="I38" s="79"/>
    </row>
    <row r="39" spans="7:9" ht="12.75">
      <c r="G39" s="131" t="s">
        <v>29</v>
      </c>
      <c r="H39" s="131"/>
      <c r="I39" s="131"/>
    </row>
    <row r="41" spans="7:9" ht="12.75">
      <c r="G41" s="131" t="s">
        <v>68</v>
      </c>
      <c r="H41" s="131"/>
      <c r="I41" s="131"/>
    </row>
  </sheetData>
  <mergeCells count="5">
    <mergeCell ref="G41:I41"/>
    <mergeCell ref="F1:I1"/>
    <mergeCell ref="F2:I2"/>
    <mergeCell ref="C4:H4"/>
    <mergeCell ref="G39:I39"/>
  </mergeCells>
  <printOptions/>
  <pageMargins left="0.3" right="0.45" top="0.42" bottom="0.69" header="0.3" footer="0.5"/>
  <pageSetup orientation="landscape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Jadwiga</cp:lastModifiedBy>
  <cp:lastPrinted>2005-03-02T07:40:35Z</cp:lastPrinted>
  <dcterms:created xsi:type="dcterms:W3CDTF">2001-03-21T13:01:08Z</dcterms:created>
  <dcterms:modified xsi:type="dcterms:W3CDTF">2005-03-02T07:40:54Z</dcterms:modified>
  <cp:category/>
  <cp:version/>
  <cp:contentType/>
  <cp:contentStatus/>
</cp:coreProperties>
</file>