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Plan Dochodów" sheetId="1" r:id="rId1"/>
    <sheet name="Plan wydatków" sheetId="2" r:id="rId2"/>
    <sheet name="Dochody i Wydatki Zlecone" sheetId="3" r:id="rId3"/>
  </sheets>
  <definedNames>
    <definedName name="_xlnm.Print_Area" localSheetId="0">'Plan Dochodów'!$A$1:$L$20</definedName>
    <definedName name="_xlnm.Print_Area" localSheetId="1">'Plan wydatków'!$A$1:$W$51</definedName>
  </definedNames>
  <calcPr fullCalcOnLoad="1"/>
</workbook>
</file>

<file path=xl/sharedStrings.xml><?xml version="1.0" encoding="utf-8"?>
<sst xmlns="http://schemas.openxmlformats.org/spreadsheetml/2006/main" count="204" uniqueCount="106">
  <si>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</si>
  <si>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</si>
  <si>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</si>
  <si>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</si>
  <si>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</si>
  <si>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</si>
  <si>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</si>
  <si>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</si>
  <si>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</si>
  <si>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</si>
  <si>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</si>
  <si>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</si>
  <si>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</si>
  <si>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</si>
  <si>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</si>
  <si>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</si>
  <si>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</si>
  <si>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</si>
  <si>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</si>
  <si>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</si>
  <si>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</si>
  <si>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</si>
  <si>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</si>
  <si>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</si>
  <si>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</si>
  <si>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</si>
  <si>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</si>
  <si>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</si>
  <si>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</si>
  <si>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</si>
  <si>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</si>
  <si>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</si>
  <si>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</si>
  <si>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</si>
  <si>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</si>
  <si>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</si>
  <si>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</si>
  <si>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</si>
  <si>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</si>
  <si>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</si>
  <si>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</si>
  <si>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</si>
  <si>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</si>
  <si>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</si>
  <si>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</si>
  <si>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</si>
  <si>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</si>
  <si>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</si>
  <si>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</si>
  <si>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</si>
  <si>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</si>
  <si>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</si>
  <si>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</si>
  <si>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</si>
  <si>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</si>
  <si>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</si>
  <si>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</si>
  <si>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</si>
  <si>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</si>
  <si>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</si>
  <si>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</si>
  <si>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Zał  Nr 1 do Zarządzenia Nr 22/2012  Wójta Gminy Jaktorów z dnia 17 kwietnia  2012r</t>
  </si>
  <si>
    <t>zmieniającego Uchwałę Budżetową  na rok 2012</t>
  </si>
  <si>
    <t>852</t>
  </si>
  <si>
    <t>Pomoc społeczna</t>
  </si>
  <si>
    <t>854</t>
  </si>
  <si>
    <t>Edukacyjna opieka wychowawcza</t>
  </si>
  <si>
    <t>Dotacje celowe otrzymane z budżetu państwa na realizację własnych zadań bieżących gmin</t>
  </si>
  <si>
    <t>Dotacje celowe otrzymane z budżetu państwa na realizację zadań bieżących z zakresu administracji rządowej oraz innych zadań zleconych gminie ustawami</t>
  </si>
  <si>
    <t>-11 500,00</t>
  </si>
  <si>
    <t>85212</t>
  </si>
  <si>
    <t>85214</t>
  </si>
  <si>
    <t>85213</t>
  </si>
  <si>
    <t>85216</t>
  </si>
  <si>
    <t>85219</t>
  </si>
  <si>
    <t>85415</t>
  </si>
  <si>
    <t>Pomoc materialna dla uczniów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</si>
  <si>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</si>
  <si>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</si>
  <si>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Zasiłki i pomoc w naturze oraz składki na ubezpieczenia emerytalne i rentowe</t>
  </si>
  <si>
    <t>Zasiłki stałe</t>
  </si>
  <si>
    <t>Ośrodki pomocy społecznej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</si>
  <si>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</si>
  <si>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</si>
  <si>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</si>
  <si>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</si>
  <si>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</si>
  <si>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</si>
  <si>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</si>
  <si>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</si>
  <si>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</si>
  <si>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</si>
  <si>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</si>
  <si>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</si>
  <si>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</si>
  <si>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</si>
  <si>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</si>
  <si>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Pozostała działalność</t>
  </si>
  <si>
    <t>Zał nr 3 do Zarządzenia Nr 22/2012 Wójta Gminy Jaktorów</t>
  </si>
  <si>
    <t>z dnia  17 kwietnia 2012r  zmieniającego uchwałę budżetową na rok 2012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</si>
  <si>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dział 852 - Pomoc społeczna</t>
    </r>
    <r>
      <rPr>
        <sz val="11"/>
        <rFont val="Arial CE"/>
        <family val="0"/>
      </rPr>
      <t xml:space="preserve">  - zwiększa się plan wydatków o kwotę 10.000 na podstawie pisma Mazowieckiego Urzędu Wojewódzkiego w Warszawie - Wydział Finansów w związku z ustaleniem ostatecznych kwot dotacji na rok 2012, tj. ze zwiększeniem dotacji na dofinansowanie własnych zadań gminy, z przeznaczeniem na dofinansowanie  wypłat: składek na ubezpieczenie zdrowotne, zasiłków stałych i okresowych.
Jednocześnie zmniejsza się wydatki o 11.700 zł, z uwagi na zmniejszenie dotacji na: wypłatę świadczeń rodzinnych oraz świadczeń z funduszu alimentacyjnego, opłacenie składek na ubezpieczenie zdrowotne oraz wypłatę dodatków dla pracowników socjalnych.
2) </t>
    </r>
    <r>
      <rPr>
        <u val="single"/>
        <sz val="11"/>
        <rFont val="Arial CE"/>
        <family val="0"/>
      </rPr>
      <t xml:space="preserve">dział 854 - Edukacyjna opieka wychowawcza </t>
    </r>
    <r>
      <rPr>
        <sz val="11"/>
        <rFont val="Arial CE"/>
        <family val="0"/>
      </rPr>
      <t xml:space="preserve">- zwiększa sie plan wydatków o kwotę 9.713 zł na podstawie pisma nr FIN - I.3111.8.2012.854 Mazowieckiego Urzędu Wojewódzkiego w Warszawie - Wydział Finansów, z przeznaczeniem na dofinansowanie świadczeń pomocy materialnej dla uczniów o charakterze socjalnym.
</t>
    </r>
  </si>
  <si>
    <t xml:space="preserve">                                                                                                                                                      z dnia  17 kwietnia  2012r  zmieniającego uchwałę budżetową na rok 2012</t>
  </si>
  <si>
    <t xml:space="preserve">                                                                       Zał  do Zarządzenia Nr  22/2012 Wójta Gminy Jaktorów</t>
  </si>
  <si>
    <r>
      <rPr>
        <sz val="10"/>
        <rFont val="Arial"/>
        <family val="2"/>
      </rPr>
      <t xml:space="preserve">W planie dochodów  Gminy wprowadza się następujące zmiany:  
   1) 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- zwiększa się plan dochodów o kwotę 10.000 na podstawie pisma Mazowieckiego Urzędu Wojewódzkiego w Warszawie - Wydział Finansów w związku z ustaleniem ostatecznych kwot dotacji na rok 2012, tj. ze zwiększeniem dotacji na dofinansowanie własnych zadań gminy, z przeznaczeniem na wypłatę: składek na ubezpieczenie zdrowotne, zasiłków stałych i okresowych.
Jednocześnie zmniejsza się dochody o 11.700 zł, z uwagi na zmniejszenie dotacji na: wypłatę świadczeń rodzinnych, świadczeń z funduszu alimentacyjnego, opłacenie składek na ubezpieczenie zdrowotne oraz wypłatę dodatków dla pracowników socjalnych.</t>
    </r>
    <r>
      <rPr>
        <sz val="10"/>
        <color indexed="10"/>
        <rFont val="Arial"/>
        <family val="2"/>
      </rPr>
      <t xml:space="preserve">
   </t>
    </r>
    <r>
      <rPr>
        <sz val="10"/>
        <color indexed="8"/>
        <rFont val="Arial"/>
        <family val="2"/>
      </rPr>
      <t xml:space="preserve">2) w </t>
    </r>
    <r>
      <rPr>
        <u val="single"/>
        <sz val="10"/>
        <color indexed="8"/>
        <rFont val="Arial"/>
        <family val="2"/>
      </rPr>
      <t>dziale 854 - Edukacyjna opieka wychowawcza-</t>
    </r>
    <r>
      <rPr>
        <sz val="10"/>
        <color indexed="8"/>
        <rFont val="Arial"/>
        <family val="2"/>
      </rPr>
      <t xml:space="preserve"> zwiększa sie plan dochodów o kwotę 9.713 zł na podstawie pisma nr FIN - I.3111.8.2012.854 Mazowieckiego Urzędu Wojewódzkiego w Warszawie - Wydział Finansów, z przeznaczeniem na dofinansowanie świadczeń pomocy materialnej dla uczniów o charakterze socjalnym.</t>
    </r>
    <r>
      <rPr>
        <sz val="10"/>
        <color indexed="10"/>
        <rFont val="Arial"/>
        <family val="2"/>
      </rPr>
      <t xml:space="preserve">
</t>
    </r>
  </si>
  <si>
    <t>- 200,00
10 000,00</t>
  </si>
  <si>
    <t xml:space="preserve"> - 200,00
10 000,00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</si>
</sst>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 CE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25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center"/>
    </xf>
    <xf numFmtId="4" fontId="17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26" fillId="0" borderId="0" xfId="0" applyFont="1" applyAlignment="1">
      <alignment vertical="center"/>
    </xf>
    <xf numFmtId="4" fontId="16" fillId="33" borderId="10" xfId="0" applyNumberFormat="1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vertical="center"/>
    </xf>
    <xf numFmtId="3" fontId="16" fillId="33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4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33" borderId="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10" xfId="0" applyFont="1" applyFill="1" applyBorder="1" applyAlignment="1">
      <alignment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horizontal="center" vertical="center"/>
    </xf>
    <xf numFmtId="49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2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33" borderId="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NumberFormat="1" applyFont="1" applyFill="1" applyBorder="1" applyAlignment="1" applyProtection="1">
      <alignment horizontal="right"/>
      <protection locked="0"/>
    </xf>
    <xf numFmtId="49" fontId="25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23" xfId="0" applyNumberFormat="1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7">
      <selection activeCell="O14" sqref="O14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2.7109375" style="0" customWidth="1"/>
    <col min="4" max="4" width="10.8515625" style="0" customWidth="1"/>
    <col min="5" max="5" width="10.57421875" style="0" customWidth="1"/>
    <col min="6" max="6" width="12.8515625" style="0" customWidth="1"/>
    <col min="7" max="7" width="12.7109375" style="0" customWidth="1"/>
    <col min="8" max="8" width="12.00390625" style="0" customWidth="1"/>
    <col min="9" max="9" width="10.00390625" style="0" customWidth="1"/>
    <col min="10" max="10" width="11.8515625" style="0" customWidth="1"/>
    <col min="11" max="11" width="10.140625" style="0" customWidth="1"/>
    <col min="12" max="12" width="12.00390625" style="0" customWidth="1"/>
  </cols>
  <sheetData>
    <row r="1" spans="2:12" ht="16.5" customHeight="1">
      <c r="B1" s="10"/>
      <c r="C1" s="10"/>
      <c r="D1" s="10"/>
      <c r="E1" s="10"/>
      <c r="F1" s="94" t="s">
        <v>61</v>
      </c>
      <c r="G1" s="94"/>
      <c r="H1" s="94"/>
      <c r="I1" s="94"/>
      <c r="J1" s="94"/>
      <c r="K1" s="94"/>
      <c r="L1" s="94"/>
    </row>
    <row r="2" spans="2:12" ht="18" customHeight="1">
      <c r="B2" s="10"/>
      <c r="C2" s="10"/>
      <c r="D2" s="10"/>
      <c r="E2" s="10"/>
      <c r="F2" s="10"/>
      <c r="G2" s="94" t="s">
        <v>62</v>
      </c>
      <c r="H2" s="94"/>
      <c r="I2" s="94"/>
      <c r="J2" s="94"/>
      <c r="K2" s="94"/>
      <c r="L2" s="94"/>
    </row>
    <row r="3" spans="2:6" s="11" customFormat="1" ht="17.25" customHeight="1">
      <c r="B3" s="95" t="s">
        <v>47</v>
      </c>
      <c r="C3" s="95"/>
      <c r="D3" s="95"/>
      <c r="E3" s="12"/>
      <c r="F3" s="13"/>
    </row>
    <row r="4" spans="1:12" s="15" customFormat="1" ht="13.5" customHeight="1">
      <c r="A4" s="96" t="s">
        <v>0</v>
      </c>
      <c r="B4" s="96" t="s">
        <v>48</v>
      </c>
      <c r="C4" s="96" t="s">
        <v>49</v>
      </c>
      <c r="D4" s="96"/>
      <c r="E4" s="96"/>
      <c r="F4" s="96"/>
      <c r="G4" s="96" t="s">
        <v>50</v>
      </c>
      <c r="H4" s="96"/>
      <c r="I4" s="96"/>
      <c r="J4" s="96"/>
      <c r="K4" s="96"/>
      <c r="L4" s="96"/>
    </row>
    <row r="5" spans="1:12" s="15" customFormat="1" ht="13.5" customHeight="1">
      <c r="A5" s="96"/>
      <c r="B5" s="96"/>
      <c r="C5" s="96"/>
      <c r="D5" s="96"/>
      <c r="E5" s="96"/>
      <c r="F5" s="96"/>
      <c r="G5" s="96" t="s">
        <v>51</v>
      </c>
      <c r="H5" s="96" t="s">
        <v>2</v>
      </c>
      <c r="I5" s="96"/>
      <c r="J5" s="96" t="s">
        <v>52</v>
      </c>
      <c r="K5" s="96" t="s">
        <v>2</v>
      </c>
      <c r="L5" s="96"/>
    </row>
    <row r="6" spans="1:12" s="15" customFormat="1" ht="123.75" customHeight="1">
      <c r="A6" s="96"/>
      <c r="B6" s="96"/>
      <c r="C6" s="96"/>
      <c r="D6" s="96"/>
      <c r="E6" s="96"/>
      <c r="F6" s="96"/>
      <c r="G6" s="96"/>
      <c r="H6" s="14" t="s">
        <v>1</v>
      </c>
      <c r="I6" s="16" t="s">
        <v>53</v>
      </c>
      <c r="J6" s="96"/>
      <c r="K6" s="14" t="s">
        <v>1</v>
      </c>
      <c r="L6" s="16" t="s">
        <v>54</v>
      </c>
    </row>
    <row r="7" spans="1:12" s="15" customFormat="1" ht="18.75" customHeight="1">
      <c r="A7" s="14"/>
      <c r="B7" s="17"/>
      <c r="C7" s="18" t="s">
        <v>55</v>
      </c>
      <c r="D7" s="19" t="s">
        <v>56</v>
      </c>
      <c r="E7" s="19" t="s">
        <v>57</v>
      </c>
      <c r="F7" s="18" t="s">
        <v>58</v>
      </c>
      <c r="G7" s="20"/>
      <c r="H7" s="14"/>
      <c r="I7" s="16"/>
      <c r="J7" s="17"/>
      <c r="K7" s="21"/>
      <c r="L7" s="16"/>
    </row>
    <row r="8" spans="1:12" s="23" customFormat="1" ht="14.25" customHeight="1">
      <c r="A8" s="22">
        <v>1</v>
      </c>
      <c r="B8" s="22">
        <v>2</v>
      </c>
      <c r="C8" s="97">
        <v>3</v>
      </c>
      <c r="D8" s="98"/>
      <c r="E8" s="98"/>
      <c r="F8" s="99"/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</row>
    <row r="9" spans="1:12" s="23" customFormat="1" ht="22.5" customHeight="1">
      <c r="A9" s="75" t="s">
        <v>63</v>
      </c>
      <c r="B9" s="76" t="s">
        <v>64</v>
      </c>
      <c r="C9" s="62">
        <v>3198200</v>
      </c>
      <c r="D9" s="63">
        <f>D10+D11</f>
        <v>11700</v>
      </c>
      <c r="E9" s="63">
        <f>E10+E11</f>
        <v>10000</v>
      </c>
      <c r="F9" s="63">
        <f aca="true" t="shared" si="0" ref="F9:F14">C9-D9+E9</f>
        <v>3196500</v>
      </c>
      <c r="G9" s="62">
        <f>F9</f>
        <v>3196500</v>
      </c>
      <c r="H9" s="62">
        <v>3171000</v>
      </c>
      <c r="I9" s="69"/>
      <c r="J9" s="24"/>
      <c r="K9" s="25"/>
      <c r="L9" s="25"/>
    </row>
    <row r="10" spans="1:12" s="23" customFormat="1" ht="78" customHeight="1">
      <c r="A10" s="75"/>
      <c r="B10" s="77" t="s">
        <v>68</v>
      </c>
      <c r="C10" s="64">
        <v>2782400</v>
      </c>
      <c r="D10" s="65">
        <v>11500</v>
      </c>
      <c r="E10" s="65"/>
      <c r="F10" s="66">
        <f t="shared" si="0"/>
        <v>2770900</v>
      </c>
      <c r="G10" s="67" t="s">
        <v>69</v>
      </c>
      <c r="H10" s="67" t="s">
        <v>69</v>
      </c>
      <c r="I10" s="78"/>
      <c r="J10" s="27"/>
      <c r="K10" s="79"/>
      <c r="L10" s="25"/>
    </row>
    <row r="11" spans="1:12" s="23" customFormat="1" ht="52.5" customHeight="1">
      <c r="A11" s="75"/>
      <c r="B11" s="80" t="s">
        <v>67</v>
      </c>
      <c r="C11" s="64">
        <v>390300</v>
      </c>
      <c r="D11" s="65">
        <v>200</v>
      </c>
      <c r="E11" s="65">
        <v>10000</v>
      </c>
      <c r="F11" s="66">
        <f t="shared" si="0"/>
        <v>400100</v>
      </c>
      <c r="G11" s="68" t="s">
        <v>105</v>
      </c>
      <c r="H11" s="68" t="s">
        <v>104</v>
      </c>
      <c r="I11" s="78"/>
      <c r="J11" s="27"/>
      <c r="K11" s="79"/>
      <c r="L11" s="25"/>
    </row>
    <row r="12" spans="1:12" s="23" customFormat="1" ht="29.25" customHeight="1">
      <c r="A12" s="75" t="s">
        <v>65</v>
      </c>
      <c r="B12" s="76" t="s">
        <v>66</v>
      </c>
      <c r="C12" s="62">
        <v>0</v>
      </c>
      <c r="D12" s="63">
        <f>D13</f>
        <v>0</v>
      </c>
      <c r="E12" s="63">
        <f>E13</f>
        <v>9713</v>
      </c>
      <c r="F12" s="63">
        <f t="shared" si="0"/>
        <v>9713</v>
      </c>
      <c r="G12" s="62">
        <v>9713</v>
      </c>
      <c r="H12" s="62">
        <v>9713</v>
      </c>
      <c r="I12" s="69"/>
      <c r="J12" s="24"/>
      <c r="K12" s="25"/>
      <c r="L12" s="25"/>
    </row>
    <row r="13" spans="1:12" ht="58.5" customHeight="1">
      <c r="A13" s="69"/>
      <c r="B13" s="80" t="s">
        <v>67</v>
      </c>
      <c r="C13" s="70">
        <v>0</v>
      </c>
      <c r="D13" s="70">
        <v>0</v>
      </c>
      <c r="E13" s="70">
        <v>9713</v>
      </c>
      <c r="F13" s="66">
        <f t="shared" si="0"/>
        <v>9713</v>
      </c>
      <c r="G13" s="70">
        <v>9713</v>
      </c>
      <c r="H13" s="90">
        <v>9713</v>
      </c>
      <c r="I13" s="71"/>
      <c r="J13" s="26"/>
      <c r="K13" s="24"/>
      <c r="L13" s="24"/>
    </row>
    <row r="14" spans="1:12" s="28" customFormat="1" ht="25.5" customHeight="1">
      <c r="A14" s="72"/>
      <c r="B14" s="69" t="s">
        <v>59</v>
      </c>
      <c r="C14" s="73">
        <v>39080889.25</v>
      </c>
      <c r="D14" s="62">
        <f>D12+D9</f>
        <v>11700</v>
      </c>
      <c r="E14" s="62">
        <f>E12+E9</f>
        <v>19713</v>
      </c>
      <c r="F14" s="62">
        <f t="shared" si="0"/>
        <v>39088902.25</v>
      </c>
      <c r="G14" s="74">
        <f>F14-J14</f>
        <v>34589108.03</v>
      </c>
      <c r="H14" s="74">
        <v>3262028</v>
      </c>
      <c r="I14" s="74">
        <v>2029.89</v>
      </c>
      <c r="J14" s="24">
        <v>4499794.22</v>
      </c>
      <c r="K14" s="24">
        <v>200000</v>
      </c>
      <c r="L14" s="24">
        <v>3499794.22</v>
      </c>
    </row>
    <row r="15" spans="2:6" ht="14.25" customHeight="1">
      <c r="B15" s="29"/>
      <c r="C15" s="29"/>
      <c r="D15" s="29"/>
      <c r="E15" s="29"/>
      <c r="F15" s="29"/>
    </row>
    <row r="16" spans="2:6" ht="17.25" customHeight="1">
      <c r="B16" s="29" t="s">
        <v>60</v>
      </c>
      <c r="C16" s="29"/>
      <c r="D16" s="29"/>
      <c r="E16" s="29"/>
      <c r="F16" s="29"/>
    </row>
    <row r="17" spans="1:12" ht="141.75" customHeight="1">
      <c r="A17" s="91" t="s">
        <v>103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 ht="19.5" customHeight="1">
      <c r="B18" s="29"/>
      <c r="C18" s="29"/>
      <c r="D18" s="29"/>
      <c r="E18" s="29"/>
      <c r="F18" s="29"/>
      <c r="I18" s="92" t="s">
        <v>4</v>
      </c>
      <c r="J18" s="93"/>
      <c r="K18" s="93"/>
      <c r="L18" s="93"/>
    </row>
    <row r="19" spans="2:6" ht="12.75">
      <c r="B19" s="29"/>
      <c r="C19" s="29"/>
      <c r="D19" s="29"/>
      <c r="E19" s="29"/>
      <c r="F19" s="29"/>
    </row>
    <row r="20" spans="2:12" ht="20.25" customHeight="1">
      <c r="B20" s="29"/>
      <c r="C20" s="29"/>
      <c r="D20" s="29"/>
      <c r="E20" s="29"/>
      <c r="F20" s="29"/>
      <c r="I20" s="92" t="s">
        <v>5</v>
      </c>
      <c r="J20" s="93"/>
      <c r="K20" s="93"/>
      <c r="L20" s="93"/>
    </row>
    <row r="21" spans="2:6" ht="12.75">
      <c r="B21" s="29"/>
      <c r="C21" s="29"/>
      <c r="D21" s="29"/>
      <c r="E21" s="29"/>
      <c r="F21" s="29"/>
    </row>
    <row r="22" spans="2:6" ht="12.75">
      <c r="B22" s="29"/>
      <c r="C22" s="29"/>
      <c r="D22" s="29"/>
      <c r="E22" s="29"/>
      <c r="F22" s="29"/>
    </row>
    <row r="23" spans="2:6" ht="12.75">
      <c r="B23" s="29"/>
      <c r="C23" s="29"/>
      <c r="D23" s="29"/>
      <c r="E23" s="29"/>
      <c r="F23" s="29"/>
    </row>
    <row r="24" spans="2:6" ht="12.75">
      <c r="B24" s="29"/>
      <c r="C24" s="29"/>
      <c r="D24" s="29"/>
      <c r="E24" s="29"/>
      <c r="F24" s="29"/>
    </row>
    <row r="25" spans="2:6" ht="12.75">
      <c r="B25" s="29"/>
      <c r="C25" s="29"/>
      <c r="D25" s="29"/>
      <c r="E25" s="29"/>
      <c r="F25" s="29"/>
    </row>
    <row r="26" spans="2:6" ht="12.75">
      <c r="B26" s="29"/>
      <c r="C26" s="29"/>
      <c r="D26" s="29"/>
      <c r="E26" s="29"/>
      <c r="F26" s="29"/>
    </row>
    <row r="27" spans="2:6" ht="12.75">
      <c r="B27" s="29"/>
      <c r="C27" s="29"/>
      <c r="D27" s="29"/>
      <c r="E27" s="29"/>
      <c r="F27" s="29"/>
    </row>
    <row r="28" spans="2:6" ht="12.75">
      <c r="B28" s="29"/>
      <c r="C28" s="29"/>
      <c r="D28" s="29"/>
      <c r="E28" s="29"/>
      <c r="F28" s="29"/>
    </row>
    <row r="29" spans="2:6" ht="12.75">
      <c r="B29" s="29"/>
      <c r="C29" s="29"/>
      <c r="D29" s="29"/>
      <c r="E29" s="29"/>
      <c r="F29" s="29"/>
    </row>
    <row r="30" spans="2:6" ht="12.75">
      <c r="B30" s="29"/>
      <c r="C30" s="29"/>
      <c r="D30" s="29"/>
      <c r="E30" s="29"/>
      <c r="F30" s="29"/>
    </row>
    <row r="31" spans="2:6" ht="12.75">
      <c r="B31" s="29"/>
      <c r="C31" s="29"/>
      <c r="D31" s="29"/>
      <c r="E31" s="29"/>
      <c r="F31" s="29"/>
    </row>
    <row r="32" spans="2:6" ht="12.75">
      <c r="B32" s="29"/>
      <c r="C32" s="29"/>
      <c r="D32" s="29"/>
      <c r="E32" s="29"/>
      <c r="F32" s="29"/>
    </row>
    <row r="33" spans="2:6" ht="12.75">
      <c r="B33" s="29"/>
      <c r="C33" s="29"/>
      <c r="D33" s="29"/>
      <c r="E33" s="29"/>
      <c r="F33" s="29"/>
    </row>
    <row r="34" spans="2:6" ht="12.75">
      <c r="B34" s="29"/>
      <c r="C34" s="29"/>
      <c r="D34" s="29"/>
      <c r="E34" s="29"/>
      <c r="F34" s="29"/>
    </row>
    <row r="35" spans="2:6" ht="12.75">
      <c r="B35" s="29"/>
      <c r="C35" s="29"/>
      <c r="D35" s="29"/>
      <c r="E35" s="29"/>
      <c r="F35" s="29"/>
    </row>
    <row r="36" spans="2:6" ht="12.75">
      <c r="B36" s="29"/>
      <c r="C36" s="29"/>
      <c r="D36" s="29"/>
      <c r="E36" s="29"/>
      <c r="F36" s="29"/>
    </row>
    <row r="37" spans="2:6" ht="12.75">
      <c r="B37" s="29"/>
      <c r="C37" s="29"/>
      <c r="D37" s="29"/>
      <c r="E37" s="29"/>
      <c r="F37" s="29"/>
    </row>
    <row r="38" spans="2:6" ht="12.75">
      <c r="B38" s="29"/>
      <c r="C38" s="29"/>
      <c r="D38" s="29"/>
      <c r="E38" s="29"/>
      <c r="F38" s="29"/>
    </row>
    <row r="39" spans="2:6" ht="12.75">
      <c r="B39" s="29"/>
      <c r="C39" s="29"/>
      <c r="D39" s="29"/>
      <c r="E39" s="29"/>
      <c r="F39" s="29"/>
    </row>
    <row r="40" spans="2:6" ht="12.75">
      <c r="B40" s="29"/>
      <c r="C40" s="29"/>
      <c r="D40" s="29"/>
      <c r="E40" s="29"/>
      <c r="F40" s="29"/>
    </row>
    <row r="41" spans="2:6" ht="12.75">
      <c r="B41" s="29"/>
      <c r="C41" s="29"/>
      <c r="D41" s="29"/>
      <c r="E41" s="29"/>
      <c r="F41" s="29"/>
    </row>
    <row r="42" spans="2:6" ht="12.75">
      <c r="B42" s="29"/>
      <c r="C42" s="29"/>
      <c r="D42" s="29"/>
      <c r="E42" s="29"/>
      <c r="F42" s="29"/>
    </row>
    <row r="43" spans="2:6" ht="12.75">
      <c r="B43" s="29"/>
      <c r="C43" s="29"/>
      <c r="D43" s="29"/>
      <c r="E43" s="29"/>
      <c r="F43" s="29"/>
    </row>
    <row r="44" spans="2:6" ht="12.75">
      <c r="B44" s="29"/>
      <c r="C44" s="29"/>
      <c r="D44" s="29"/>
      <c r="E44" s="29"/>
      <c r="F44" s="29"/>
    </row>
  </sheetData>
  <sheetProtection/>
  <mergeCells count="15">
    <mergeCell ref="G5:G6"/>
    <mergeCell ref="H5:I5"/>
    <mergeCell ref="J5:J6"/>
    <mergeCell ref="K5:L5"/>
    <mergeCell ref="C8:F8"/>
    <mergeCell ref="A17:L17"/>
    <mergeCell ref="I18:L18"/>
    <mergeCell ref="I20:L20"/>
    <mergeCell ref="F1:L1"/>
    <mergeCell ref="G2:L2"/>
    <mergeCell ref="B3:D3"/>
    <mergeCell ref="A4:A6"/>
    <mergeCell ref="B4:B6"/>
    <mergeCell ref="C4:F6"/>
    <mergeCell ref="G4:L4"/>
  </mergeCells>
  <printOptions/>
  <pageMargins left="0.15748031496062992" right="0.15748031496062992" top="0.4724409448818898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="136" zoomScaleNormal="136" zoomScalePageLayoutView="0" workbookViewId="0" topLeftCell="A1">
      <selection activeCell="K7" sqref="K7:K10"/>
    </sheetView>
  </sheetViews>
  <sheetFormatPr defaultColWidth="9.140625" defaultRowHeight="12.75"/>
  <cols>
    <col min="1" max="1" width="1.28515625" style="4" customWidth="1"/>
    <col min="2" max="2" width="2.140625" style="4" customWidth="1"/>
    <col min="3" max="3" width="1.421875" style="4" customWidth="1"/>
    <col min="4" max="4" width="6.00390625" style="4" customWidth="1"/>
    <col min="5" max="5" width="4.8515625" style="4" customWidth="1"/>
    <col min="6" max="6" width="11.140625" style="4" customWidth="1"/>
    <col min="7" max="7" width="10.57421875" style="4" customWidth="1"/>
    <col min="8" max="8" width="7.140625" style="4" customWidth="1"/>
    <col min="9" max="9" width="4.57421875" style="4" customWidth="1"/>
    <col min="10" max="10" width="11.8515625" style="4" customWidth="1"/>
    <col min="11" max="12" width="11.57421875" style="4" customWidth="1"/>
    <col min="13" max="13" width="11.421875" style="4" customWidth="1"/>
    <col min="14" max="15" width="10.57421875" style="4" customWidth="1"/>
    <col min="16" max="16" width="8.7109375" style="4" customWidth="1"/>
    <col min="17" max="17" width="6.00390625" style="4" customWidth="1"/>
    <col min="18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124" t="s">
        <v>102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s="3" customFormat="1" ht="13.5" customHeight="1">
      <c r="A2" s="89"/>
      <c r="B2" s="125" t="s">
        <v>101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19.5" customHeight="1">
      <c r="A3" s="126"/>
      <c r="B3" s="126"/>
      <c r="C3" s="127" t="s">
        <v>6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2:23" ht="10.5" customHeight="1">
      <c r="B4" s="123" t="s">
        <v>0</v>
      </c>
      <c r="C4" s="123"/>
      <c r="D4" s="123" t="s">
        <v>3</v>
      </c>
      <c r="E4" s="123" t="s">
        <v>46</v>
      </c>
      <c r="F4" s="123"/>
      <c r="G4" s="123"/>
      <c r="H4" s="123" t="s">
        <v>7</v>
      </c>
      <c r="I4" s="102"/>
      <c r="J4" s="123" t="s">
        <v>8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2:23" ht="9.75" customHeight="1">
      <c r="B5" s="123"/>
      <c r="C5" s="123"/>
      <c r="D5" s="123"/>
      <c r="E5" s="123"/>
      <c r="F5" s="123"/>
      <c r="G5" s="123"/>
      <c r="H5" s="102"/>
      <c r="I5" s="102"/>
      <c r="J5" s="123" t="s">
        <v>9</v>
      </c>
      <c r="K5" s="123" t="s">
        <v>10</v>
      </c>
      <c r="L5" s="123"/>
      <c r="M5" s="123"/>
      <c r="N5" s="123"/>
      <c r="O5" s="123"/>
      <c r="P5" s="123"/>
      <c r="Q5" s="123"/>
      <c r="R5" s="123"/>
      <c r="S5" s="123" t="s">
        <v>11</v>
      </c>
      <c r="T5" s="123" t="s">
        <v>10</v>
      </c>
      <c r="U5" s="123"/>
      <c r="V5" s="123"/>
      <c r="W5" s="123"/>
    </row>
    <row r="6" spans="2:23" ht="6" customHeight="1">
      <c r="B6" s="123"/>
      <c r="C6" s="123"/>
      <c r="D6" s="123"/>
      <c r="E6" s="123"/>
      <c r="F6" s="123"/>
      <c r="G6" s="123"/>
      <c r="H6" s="102"/>
      <c r="I6" s="102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 t="s">
        <v>12</v>
      </c>
      <c r="U6" s="123" t="s">
        <v>2</v>
      </c>
      <c r="V6" s="123" t="s">
        <v>13</v>
      </c>
      <c r="W6" s="123" t="s">
        <v>1</v>
      </c>
    </row>
    <row r="7" spans="2:23" ht="6" customHeight="1">
      <c r="B7" s="123"/>
      <c r="C7" s="123"/>
      <c r="D7" s="123"/>
      <c r="E7" s="123"/>
      <c r="F7" s="123"/>
      <c r="G7" s="123"/>
      <c r="H7" s="102"/>
      <c r="I7" s="102"/>
      <c r="J7" s="123"/>
      <c r="K7" s="123" t="s">
        <v>14</v>
      </c>
      <c r="L7" s="123" t="s">
        <v>10</v>
      </c>
      <c r="M7" s="123"/>
      <c r="N7" s="123" t="s">
        <v>15</v>
      </c>
      <c r="O7" s="123" t="s">
        <v>16</v>
      </c>
      <c r="P7" s="123" t="s">
        <v>17</v>
      </c>
      <c r="Q7" s="123" t="s">
        <v>18</v>
      </c>
      <c r="R7" s="123" t="s">
        <v>19</v>
      </c>
      <c r="S7" s="123"/>
      <c r="T7" s="123"/>
      <c r="U7" s="123"/>
      <c r="V7" s="123"/>
      <c r="W7" s="123"/>
    </row>
    <row r="8" spans="2:23" ht="11.25" customHeight="1">
      <c r="B8" s="123"/>
      <c r="C8" s="123"/>
      <c r="D8" s="123"/>
      <c r="E8" s="123"/>
      <c r="F8" s="123"/>
      <c r="G8" s="123"/>
      <c r="H8" s="102"/>
      <c r="I8" s="10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 t="s">
        <v>20</v>
      </c>
      <c r="V8" s="123"/>
      <c r="W8" s="123"/>
    </row>
    <row r="9" spans="2:23" ht="107.25" customHeight="1">
      <c r="B9" s="123"/>
      <c r="C9" s="123"/>
      <c r="D9" s="123"/>
      <c r="E9" s="123"/>
      <c r="F9" s="123"/>
      <c r="G9" s="123"/>
      <c r="H9" s="102"/>
      <c r="I9" s="102"/>
      <c r="J9" s="123"/>
      <c r="K9" s="123"/>
      <c r="L9" s="81" t="s">
        <v>21</v>
      </c>
      <c r="M9" s="81" t="s">
        <v>22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2:23" ht="14.25" customHeight="1">
      <c r="B10" s="123" t="s">
        <v>23</v>
      </c>
      <c r="C10" s="123"/>
      <c r="D10" s="81" t="s">
        <v>24</v>
      </c>
      <c r="E10" s="123" t="s">
        <v>25</v>
      </c>
      <c r="F10" s="123"/>
      <c r="G10" s="123"/>
      <c r="H10" s="123" t="s">
        <v>26</v>
      </c>
      <c r="I10" s="102"/>
      <c r="J10" s="81" t="s">
        <v>27</v>
      </c>
      <c r="K10" s="81" t="s">
        <v>28</v>
      </c>
      <c r="L10" s="81" t="s">
        <v>29</v>
      </c>
      <c r="M10" s="81" t="s">
        <v>30</v>
      </c>
      <c r="N10" s="81" t="s">
        <v>31</v>
      </c>
      <c r="O10" s="81" t="s">
        <v>32</v>
      </c>
      <c r="P10" s="81" t="s">
        <v>33</v>
      </c>
      <c r="Q10" s="81" t="s">
        <v>34</v>
      </c>
      <c r="R10" s="81" t="s">
        <v>35</v>
      </c>
      <c r="S10" s="81" t="s">
        <v>36</v>
      </c>
      <c r="T10" s="81" t="s">
        <v>37</v>
      </c>
      <c r="U10" s="81" t="s">
        <v>38</v>
      </c>
      <c r="V10" s="81" t="s">
        <v>39</v>
      </c>
      <c r="W10" s="82">
        <v>19</v>
      </c>
    </row>
    <row r="11" spans="2:24" s="31" customFormat="1" ht="15" customHeight="1">
      <c r="B11" s="115" t="s">
        <v>63</v>
      </c>
      <c r="C11" s="115"/>
      <c r="D11" s="115"/>
      <c r="E11" s="116" t="s">
        <v>64</v>
      </c>
      <c r="F11" s="116"/>
      <c r="G11" s="83" t="s">
        <v>40</v>
      </c>
      <c r="H11" s="101">
        <f>J11+S11</f>
        <v>4951747</v>
      </c>
      <c r="I11" s="102"/>
      <c r="J11" s="84">
        <f>K11+N11+O11+P11+Q11+R11</f>
        <v>4951747</v>
      </c>
      <c r="K11" s="84">
        <f>L11+M11</f>
        <v>1756976</v>
      </c>
      <c r="L11" s="84">
        <v>1171115</v>
      </c>
      <c r="M11" s="84">
        <v>585861</v>
      </c>
      <c r="N11" s="84">
        <v>0</v>
      </c>
      <c r="O11" s="84">
        <v>3194771</v>
      </c>
      <c r="P11" s="84" t="s">
        <v>41</v>
      </c>
      <c r="Q11" s="84" t="s">
        <v>41</v>
      </c>
      <c r="R11" s="84" t="s">
        <v>41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100"/>
    </row>
    <row r="12" spans="2:24" s="31" customFormat="1" ht="18.75" customHeight="1">
      <c r="B12" s="115"/>
      <c r="C12" s="115"/>
      <c r="D12" s="115"/>
      <c r="E12" s="116"/>
      <c r="F12" s="116"/>
      <c r="G12" s="83" t="s">
        <v>42</v>
      </c>
      <c r="H12" s="101">
        <f>J12+S12</f>
        <v>11700</v>
      </c>
      <c r="I12" s="102"/>
      <c r="J12" s="84">
        <f>K12+N12+O12+P12+Q12+R12</f>
        <v>11700</v>
      </c>
      <c r="K12" s="84">
        <f>L12+M12</f>
        <v>1000</v>
      </c>
      <c r="L12" s="84">
        <v>500</v>
      </c>
      <c r="M12" s="84">
        <v>500</v>
      </c>
      <c r="N12" s="84" t="s">
        <v>41</v>
      </c>
      <c r="O12" s="84">
        <v>10700</v>
      </c>
      <c r="P12" s="84" t="s">
        <v>41</v>
      </c>
      <c r="Q12" s="84" t="s">
        <v>41</v>
      </c>
      <c r="R12" s="84" t="s">
        <v>41</v>
      </c>
      <c r="S12" s="84">
        <f>T12+V12+W12</f>
        <v>0</v>
      </c>
      <c r="T12" s="84">
        <v>0</v>
      </c>
      <c r="U12" s="84">
        <v>0</v>
      </c>
      <c r="V12" s="84" t="s">
        <v>41</v>
      </c>
      <c r="W12" s="84">
        <v>0</v>
      </c>
      <c r="X12" s="100"/>
    </row>
    <row r="13" spans="2:24" s="31" customFormat="1" ht="15.75" customHeight="1">
      <c r="B13" s="115"/>
      <c r="C13" s="115"/>
      <c r="D13" s="115"/>
      <c r="E13" s="116"/>
      <c r="F13" s="116"/>
      <c r="G13" s="83" t="s">
        <v>43</v>
      </c>
      <c r="H13" s="101">
        <f>J13+S13</f>
        <v>10000</v>
      </c>
      <c r="I13" s="102"/>
      <c r="J13" s="84">
        <f>K13+N13+O13+P13+Q13+R13</f>
        <v>10000</v>
      </c>
      <c r="K13" s="84">
        <f>L13+M13</f>
        <v>2000</v>
      </c>
      <c r="L13" s="84">
        <v>0</v>
      </c>
      <c r="M13" s="84">
        <v>2000</v>
      </c>
      <c r="N13" s="84" t="s">
        <v>41</v>
      </c>
      <c r="O13" s="84">
        <v>8000</v>
      </c>
      <c r="P13" s="84" t="s">
        <v>41</v>
      </c>
      <c r="Q13" s="84" t="s">
        <v>41</v>
      </c>
      <c r="R13" s="84" t="s">
        <v>41</v>
      </c>
      <c r="S13" s="84">
        <f>T13+V13+W13</f>
        <v>0</v>
      </c>
      <c r="T13" s="84">
        <v>0</v>
      </c>
      <c r="U13" s="84">
        <v>0</v>
      </c>
      <c r="V13" s="84" t="s">
        <v>41</v>
      </c>
      <c r="W13" s="84">
        <v>0</v>
      </c>
      <c r="X13" s="100"/>
    </row>
    <row r="14" spans="2:23" s="31" customFormat="1" ht="15" customHeight="1">
      <c r="B14" s="115"/>
      <c r="C14" s="115"/>
      <c r="D14" s="115"/>
      <c r="E14" s="116"/>
      <c r="F14" s="116"/>
      <c r="G14" s="83" t="s">
        <v>44</v>
      </c>
      <c r="H14" s="101">
        <f>H11-H12+H13</f>
        <v>4950047</v>
      </c>
      <c r="I14" s="102"/>
      <c r="J14" s="85">
        <f aca="true" t="shared" si="0" ref="J14:T14">J11-J12+J13</f>
        <v>4950047</v>
      </c>
      <c r="K14" s="85">
        <f t="shared" si="0"/>
        <v>1757976</v>
      </c>
      <c r="L14" s="84">
        <f t="shared" si="0"/>
        <v>1170615</v>
      </c>
      <c r="M14" s="84">
        <f t="shared" si="0"/>
        <v>587361</v>
      </c>
      <c r="N14" s="84">
        <f t="shared" si="0"/>
        <v>0</v>
      </c>
      <c r="O14" s="84">
        <f t="shared" si="0"/>
        <v>3192071</v>
      </c>
      <c r="P14" s="84">
        <f t="shared" si="0"/>
        <v>0</v>
      </c>
      <c r="Q14" s="84">
        <f t="shared" si="0"/>
        <v>0</v>
      </c>
      <c r="R14" s="84">
        <f t="shared" si="0"/>
        <v>0</v>
      </c>
      <c r="S14" s="85">
        <f t="shared" si="0"/>
        <v>0</v>
      </c>
      <c r="T14" s="84">
        <f t="shared" si="0"/>
        <v>0</v>
      </c>
      <c r="U14" s="84">
        <v>0</v>
      </c>
      <c r="V14" s="84">
        <v>0</v>
      </c>
      <c r="W14" s="84">
        <v>0</v>
      </c>
    </row>
    <row r="15" spans="2:23" s="31" customFormat="1" ht="17.25" customHeight="1">
      <c r="B15" s="103"/>
      <c r="C15" s="104"/>
      <c r="D15" s="109" t="s">
        <v>70</v>
      </c>
      <c r="E15" s="112" t="s">
        <v>77</v>
      </c>
      <c r="F15" s="112"/>
      <c r="G15" s="83" t="s">
        <v>40</v>
      </c>
      <c r="H15" s="113">
        <f>J15+S15</f>
        <v>2672500</v>
      </c>
      <c r="I15" s="113"/>
      <c r="J15" s="86">
        <f>K15+N15+O15+P15+Q15+R15</f>
        <v>2672500</v>
      </c>
      <c r="K15" s="86">
        <f>L15+M15</f>
        <v>156069</v>
      </c>
      <c r="L15" s="86">
        <v>151983</v>
      </c>
      <c r="M15" s="86">
        <v>4086</v>
      </c>
      <c r="N15" s="86" t="s">
        <v>41</v>
      </c>
      <c r="O15" s="86">
        <v>2516431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</row>
    <row r="16" spans="2:23" s="31" customFormat="1" ht="15.75" customHeight="1">
      <c r="B16" s="105"/>
      <c r="C16" s="106"/>
      <c r="D16" s="110"/>
      <c r="E16" s="112"/>
      <c r="F16" s="112"/>
      <c r="G16" s="83" t="s">
        <v>42</v>
      </c>
      <c r="H16" s="101">
        <f>J16+S16</f>
        <v>11000</v>
      </c>
      <c r="I16" s="101"/>
      <c r="J16" s="84">
        <f>K16+N16+O16+P16+Q16+R16</f>
        <v>11000</v>
      </c>
      <c r="K16" s="84">
        <f>L16+M16</f>
        <v>300</v>
      </c>
      <c r="L16" s="84">
        <v>300</v>
      </c>
      <c r="M16" s="84">
        <v>0</v>
      </c>
      <c r="N16" s="84">
        <v>0</v>
      </c>
      <c r="O16" s="84">
        <v>10700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</row>
    <row r="17" spans="2:23" s="31" customFormat="1" ht="15.75" customHeight="1">
      <c r="B17" s="105"/>
      <c r="C17" s="106"/>
      <c r="D17" s="110"/>
      <c r="E17" s="112"/>
      <c r="F17" s="112"/>
      <c r="G17" s="83" t="s">
        <v>43</v>
      </c>
      <c r="H17" s="101">
        <f>J17+S17</f>
        <v>0</v>
      </c>
      <c r="I17" s="101"/>
      <c r="J17" s="84">
        <f>K17+N17+O17+P17+Q17+R17</f>
        <v>0</v>
      </c>
      <c r="K17" s="84">
        <f>L17+M17</f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</row>
    <row r="18" spans="2:23" s="31" customFormat="1" ht="72" customHeight="1">
      <c r="B18" s="107"/>
      <c r="C18" s="108"/>
      <c r="D18" s="111"/>
      <c r="E18" s="112"/>
      <c r="F18" s="112"/>
      <c r="G18" s="83" t="s">
        <v>44</v>
      </c>
      <c r="H18" s="101">
        <f>H15-H16+H17</f>
        <v>2661500</v>
      </c>
      <c r="I18" s="101"/>
      <c r="J18" s="84">
        <f aca="true" t="shared" si="1" ref="J18:O18">J15-J16+J17</f>
        <v>2661500</v>
      </c>
      <c r="K18" s="84">
        <f t="shared" si="1"/>
        <v>155769</v>
      </c>
      <c r="L18" s="84">
        <f t="shared" si="1"/>
        <v>151683</v>
      </c>
      <c r="M18" s="84">
        <f t="shared" si="1"/>
        <v>4086</v>
      </c>
      <c r="N18" s="84">
        <f t="shared" si="1"/>
        <v>0</v>
      </c>
      <c r="O18" s="84">
        <f t="shared" si="1"/>
        <v>2505731</v>
      </c>
      <c r="P18" s="84">
        <v>0</v>
      </c>
      <c r="Q18" s="84">
        <v>0</v>
      </c>
      <c r="R18" s="84">
        <v>0</v>
      </c>
      <c r="S18" s="84">
        <f>S15-S16+S17</f>
        <v>0</v>
      </c>
      <c r="T18" s="84">
        <f>T15-T16+T17</f>
        <v>0</v>
      </c>
      <c r="U18" s="84">
        <v>0</v>
      </c>
      <c r="V18" s="84">
        <v>0</v>
      </c>
      <c r="W18" s="84">
        <v>0</v>
      </c>
    </row>
    <row r="19" spans="2:23" s="31" customFormat="1" ht="25.5" customHeight="1">
      <c r="B19" s="103"/>
      <c r="C19" s="104"/>
      <c r="D19" s="109" t="s">
        <v>72</v>
      </c>
      <c r="E19" s="112" t="s">
        <v>78</v>
      </c>
      <c r="F19" s="112"/>
      <c r="G19" s="83" t="s">
        <v>40</v>
      </c>
      <c r="H19" s="113">
        <f>J19+S19</f>
        <v>27300</v>
      </c>
      <c r="I19" s="113"/>
      <c r="J19" s="86">
        <f>K19+N19+O19+P19+Q19+R19</f>
        <v>27300</v>
      </c>
      <c r="K19" s="86">
        <f>L19+M19</f>
        <v>27300</v>
      </c>
      <c r="L19" s="86">
        <v>0</v>
      </c>
      <c r="M19" s="86">
        <v>27300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</row>
    <row r="20" spans="2:23" s="31" customFormat="1" ht="27" customHeight="1">
      <c r="B20" s="105"/>
      <c r="C20" s="106"/>
      <c r="D20" s="110"/>
      <c r="E20" s="112"/>
      <c r="F20" s="112"/>
      <c r="G20" s="83" t="s">
        <v>42</v>
      </c>
      <c r="H20" s="101">
        <f>J20+S20</f>
        <v>500</v>
      </c>
      <c r="I20" s="101"/>
      <c r="J20" s="84">
        <f>K20</f>
        <v>500</v>
      </c>
      <c r="K20" s="84">
        <f>L20+M20</f>
        <v>500</v>
      </c>
      <c r="L20" s="84">
        <v>0</v>
      </c>
      <c r="M20" s="84">
        <v>500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</row>
    <row r="21" spans="2:23" s="31" customFormat="1" ht="27.75" customHeight="1">
      <c r="B21" s="105"/>
      <c r="C21" s="106"/>
      <c r="D21" s="110"/>
      <c r="E21" s="112"/>
      <c r="F21" s="112"/>
      <c r="G21" s="83" t="s">
        <v>43</v>
      </c>
      <c r="H21" s="101">
        <f>J21+S21</f>
        <v>2000</v>
      </c>
      <c r="I21" s="101"/>
      <c r="J21" s="84">
        <f>K21+N21+O21+P21+Q21+R21</f>
        <v>2000</v>
      </c>
      <c r="K21" s="84">
        <f>L21+M21</f>
        <v>2000</v>
      </c>
      <c r="L21" s="84">
        <v>0</v>
      </c>
      <c r="M21" s="84">
        <v>2000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</row>
    <row r="22" spans="2:23" s="31" customFormat="1" ht="88.5" customHeight="1">
      <c r="B22" s="107"/>
      <c r="C22" s="108"/>
      <c r="D22" s="111"/>
      <c r="E22" s="112"/>
      <c r="F22" s="112"/>
      <c r="G22" s="83" t="s">
        <v>44</v>
      </c>
      <c r="H22" s="101">
        <f>H19-H20+H21</f>
        <v>28800</v>
      </c>
      <c r="I22" s="101"/>
      <c r="J22" s="84">
        <f aca="true" t="shared" si="2" ref="J22:O22">J19-J20+J21</f>
        <v>28800</v>
      </c>
      <c r="K22" s="84">
        <f t="shared" si="2"/>
        <v>28800</v>
      </c>
      <c r="L22" s="84">
        <f t="shared" si="2"/>
        <v>0</v>
      </c>
      <c r="M22" s="84">
        <f t="shared" si="2"/>
        <v>28800</v>
      </c>
      <c r="N22" s="84">
        <f t="shared" si="2"/>
        <v>0</v>
      </c>
      <c r="O22" s="84">
        <f t="shared" si="2"/>
        <v>0</v>
      </c>
      <c r="P22" s="84">
        <v>0</v>
      </c>
      <c r="Q22" s="84">
        <v>0</v>
      </c>
      <c r="R22" s="84">
        <v>0</v>
      </c>
      <c r="S22" s="84">
        <f>S19-S20+S21</f>
        <v>0</v>
      </c>
      <c r="T22" s="84">
        <f>T19-T20+T21</f>
        <v>0</v>
      </c>
      <c r="U22" s="84">
        <v>0</v>
      </c>
      <c r="V22" s="84">
        <v>0</v>
      </c>
      <c r="W22" s="84">
        <v>0</v>
      </c>
    </row>
    <row r="23" spans="2:23" s="31" customFormat="1" ht="14.25" customHeight="1">
      <c r="B23" s="103"/>
      <c r="C23" s="104"/>
      <c r="D23" s="109" t="s">
        <v>71</v>
      </c>
      <c r="E23" s="112" t="s">
        <v>79</v>
      </c>
      <c r="F23" s="112"/>
      <c r="G23" s="83" t="s">
        <v>40</v>
      </c>
      <c r="H23" s="113">
        <f>J23+S23</f>
        <v>319940</v>
      </c>
      <c r="I23" s="113"/>
      <c r="J23" s="86">
        <f>K23+N23+O23+P23+Q23+R23</f>
        <v>319940</v>
      </c>
      <c r="K23" s="86">
        <f>L23+M23</f>
        <v>0</v>
      </c>
      <c r="L23" s="86" t="s">
        <v>41</v>
      </c>
      <c r="M23" s="86" t="s">
        <v>41</v>
      </c>
      <c r="N23" s="86" t="s">
        <v>41</v>
      </c>
      <c r="O23" s="86">
        <v>319940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</row>
    <row r="24" spans="2:23" s="31" customFormat="1" ht="14.25" customHeight="1">
      <c r="B24" s="105"/>
      <c r="C24" s="106"/>
      <c r="D24" s="110"/>
      <c r="E24" s="112"/>
      <c r="F24" s="112"/>
      <c r="G24" s="83" t="s">
        <v>42</v>
      </c>
      <c r="H24" s="101">
        <f>J24+S24</f>
        <v>0</v>
      </c>
      <c r="I24" s="101"/>
      <c r="J24" s="84">
        <f>K24</f>
        <v>0</v>
      </c>
      <c r="K24" s="84">
        <f>L24+M24</f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</row>
    <row r="25" spans="2:23" s="31" customFormat="1" ht="14.25" customHeight="1">
      <c r="B25" s="105"/>
      <c r="C25" s="106"/>
      <c r="D25" s="110"/>
      <c r="E25" s="112"/>
      <c r="F25" s="112"/>
      <c r="G25" s="83" t="s">
        <v>43</v>
      </c>
      <c r="H25" s="101">
        <f>J25+S25</f>
        <v>3000</v>
      </c>
      <c r="I25" s="101"/>
      <c r="J25" s="84">
        <f>K25+N25+O25+P25+Q25+R25</f>
        <v>3000</v>
      </c>
      <c r="K25" s="84">
        <f>L25+M25</f>
        <v>0</v>
      </c>
      <c r="L25" s="84">
        <v>0</v>
      </c>
      <c r="M25" s="84">
        <v>0</v>
      </c>
      <c r="N25" s="84">
        <v>0</v>
      </c>
      <c r="O25" s="84">
        <v>3000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</row>
    <row r="26" spans="2:23" s="31" customFormat="1" ht="14.25" customHeight="1">
      <c r="B26" s="107"/>
      <c r="C26" s="108"/>
      <c r="D26" s="111"/>
      <c r="E26" s="112"/>
      <c r="F26" s="112"/>
      <c r="G26" s="83" t="s">
        <v>44</v>
      </c>
      <c r="H26" s="101">
        <f>H23-H24+H25</f>
        <v>322940</v>
      </c>
      <c r="I26" s="101"/>
      <c r="J26" s="84">
        <f aca="true" t="shared" si="3" ref="J26:O26">J23-J24+J25</f>
        <v>322940</v>
      </c>
      <c r="K26" s="84">
        <f t="shared" si="3"/>
        <v>0</v>
      </c>
      <c r="L26" s="84">
        <f t="shared" si="3"/>
        <v>0</v>
      </c>
      <c r="M26" s="84">
        <f t="shared" si="3"/>
        <v>0</v>
      </c>
      <c r="N26" s="84">
        <f t="shared" si="3"/>
        <v>0</v>
      </c>
      <c r="O26" s="84">
        <f t="shared" si="3"/>
        <v>322940</v>
      </c>
      <c r="P26" s="84">
        <v>0</v>
      </c>
      <c r="Q26" s="84">
        <v>0</v>
      </c>
      <c r="R26" s="84">
        <v>0</v>
      </c>
      <c r="S26" s="84">
        <f>S23-S24+S25</f>
        <v>0</v>
      </c>
      <c r="T26" s="84">
        <f>T23-T24+T25</f>
        <v>0</v>
      </c>
      <c r="U26" s="84">
        <v>0</v>
      </c>
      <c r="V26" s="84">
        <v>0</v>
      </c>
      <c r="W26" s="84">
        <v>0</v>
      </c>
    </row>
    <row r="27" spans="2:23" s="31" customFormat="1" ht="13.5" customHeight="1">
      <c r="B27" s="103"/>
      <c r="C27" s="104"/>
      <c r="D27" s="109" t="s">
        <v>73</v>
      </c>
      <c r="E27" s="112" t="s">
        <v>80</v>
      </c>
      <c r="F27" s="112"/>
      <c r="G27" s="83" t="s">
        <v>40</v>
      </c>
      <c r="H27" s="113">
        <f>J27+S27</f>
        <v>207000</v>
      </c>
      <c r="I27" s="113"/>
      <c r="J27" s="86">
        <f>K27+N27+O27+P27+Q27+R27</f>
        <v>207000</v>
      </c>
      <c r="K27" s="86">
        <f>L27+M27</f>
        <v>0</v>
      </c>
      <c r="L27" s="86" t="s">
        <v>41</v>
      </c>
      <c r="M27" s="86" t="s">
        <v>41</v>
      </c>
      <c r="N27" s="86" t="s">
        <v>41</v>
      </c>
      <c r="O27" s="86">
        <v>207000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</row>
    <row r="28" spans="2:23" s="31" customFormat="1" ht="14.25" customHeight="1">
      <c r="B28" s="105"/>
      <c r="C28" s="106"/>
      <c r="D28" s="110"/>
      <c r="E28" s="112"/>
      <c r="F28" s="112"/>
      <c r="G28" s="83" t="s">
        <v>42</v>
      </c>
      <c r="H28" s="101">
        <f>J28+S28</f>
        <v>0</v>
      </c>
      <c r="I28" s="101"/>
      <c r="J28" s="84">
        <f>K28</f>
        <v>0</v>
      </c>
      <c r="K28" s="84">
        <f>L28+M28</f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</row>
    <row r="29" spans="2:23" s="31" customFormat="1" ht="14.25" customHeight="1">
      <c r="B29" s="105"/>
      <c r="C29" s="106"/>
      <c r="D29" s="110"/>
      <c r="E29" s="112"/>
      <c r="F29" s="112"/>
      <c r="G29" s="83" t="s">
        <v>43</v>
      </c>
      <c r="H29" s="101">
        <f>J29+S29</f>
        <v>5000</v>
      </c>
      <c r="I29" s="101"/>
      <c r="J29" s="84">
        <f>K29+N29+O29+P29+Q29+R29</f>
        <v>5000</v>
      </c>
      <c r="K29" s="84">
        <f>L29+M29</f>
        <v>0</v>
      </c>
      <c r="L29" s="84">
        <v>0</v>
      </c>
      <c r="M29" s="84">
        <v>0</v>
      </c>
      <c r="N29" s="84">
        <v>0</v>
      </c>
      <c r="O29" s="84">
        <v>5000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</row>
    <row r="30" spans="2:23" s="31" customFormat="1" ht="13.5" customHeight="1">
      <c r="B30" s="107"/>
      <c r="C30" s="108"/>
      <c r="D30" s="111"/>
      <c r="E30" s="112"/>
      <c r="F30" s="112"/>
      <c r="G30" s="83" t="s">
        <v>44</v>
      </c>
      <c r="H30" s="101">
        <f>H27-H28+H29</f>
        <v>212000</v>
      </c>
      <c r="I30" s="101"/>
      <c r="J30" s="84">
        <f aca="true" t="shared" si="4" ref="J30:O30">J27-J28+J29</f>
        <v>212000</v>
      </c>
      <c r="K30" s="84">
        <f t="shared" si="4"/>
        <v>0</v>
      </c>
      <c r="L30" s="84">
        <f t="shared" si="4"/>
        <v>0</v>
      </c>
      <c r="M30" s="84">
        <f t="shared" si="4"/>
        <v>0</v>
      </c>
      <c r="N30" s="84">
        <f t="shared" si="4"/>
        <v>0</v>
      </c>
      <c r="O30" s="84">
        <f t="shared" si="4"/>
        <v>212000</v>
      </c>
      <c r="P30" s="84">
        <v>0</v>
      </c>
      <c r="Q30" s="84">
        <v>0</v>
      </c>
      <c r="R30" s="84">
        <v>0</v>
      </c>
      <c r="S30" s="84">
        <f>S27-S28+S29</f>
        <v>0</v>
      </c>
      <c r="T30" s="84">
        <f>T27-T28+T29</f>
        <v>0</v>
      </c>
      <c r="U30" s="84">
        <v>0</v>
      </c>
      <c r="V30" s="84">
        <v>0</v>
      </c>
      <c r="W30" s="84">
        <v>0</v>
      </c>
    </row>
    <row r="31" spans="2:23" s="31" customFormat="1" ht="14.25" customHeight="1">
      <c r="B31" s="103"/>
      <c r="C31" s="104"/>
      <c r="D31" s="109" t="s">
        <v>74</v>
      </c>
      <c r="E31" s="112" t="s">
        <v>81</v>
      </c>
      <c r="F31" s="112"/>
      <c r="G31" s="83" t="s">
        <v>40</v>
      </c>
      <c r="H31" s="113">
        <f>J31+S31</f>
        <v>957631</v>
      </c>
      <c r="I31" s="113"/>
      <c r="J31" s="86">
        <f>K31+N31+O31+P31+Q31+R31</f>
        <v>957631</v>
      </c>
      <c r="K31" s="86">
        <f>L31+M31</f>
        <v>957631</v>
      </c>
      <c r="L31" s="86">
        <v>827316</v>
      </c>
      <c r="M31" s="86">
        <v>130315</v>
      </c>
      <c r="N31" s="86" t="s">
        <v>41</v>
      </c>
      <c r="O31" s="86" t="s">
        <v>41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</row>
    <row r="32" spans="2:23" s="31" customFormat="1" ht="14.25" customHeight="1">
      <c r="B32" s="105"/>
      <c r="C32" s="106"/>
      <c r="D32" s="110"/>
      <c r="E32" s="112"/>
      <c r="F32" s="112"/>
      <c r="G32" s="83" t="s">
        <v>42</v>
      </c>
      <c r="H32" s="101">
        <f>J32+S32</f>
        <v>200</v>
      </c>
      <c r="I32" s="101"/>
      <c r="J32" s="84">
        <f>K32</f>
        <v>200</v>
      </c>
      <c r="K32" s="84">
        <f>L32+M32</f>
        <v>200</v>
      </c>
      <c r="L32" s="84">
        <v>200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</row>
    <row r="33" spans="2:23" s="31" customFormat="1" ht="14.25" customHeight="1">
      <c r="B33" s="105"/>
      <c r="C33" s="106"/>
      <c r="D33" s="110"/>
      <c r="E33" s="112"/>
      <c r="F33" s="112"/>
      <c r="G33" s="83" t="s">
        <v>43</v>
      </c>
      <c r="H33" s="101">
        <f>J33+S33</f>
        <v>0</v>
      </c>
      <c r="I33" s="101"/>
      <c r="J33" s="84">
        <f>K33+N33+O33+P33+Q33+R33</f>
        <v>0</v>
      </c>
      <c r="K33" s="84">
        <f>L33+M33</f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</row>
    <row r="34" spans="2:23" s="31" customFormat="1" ht="14.25" customHeight="1">
      <c r="B34" s="107"/>
      <c r="C34" s="108"/>
      <c r="D34" s="111"/>
      <c r="E34" s="112"/>
      <c r="F34" s="112"/>
      <c r="G34" s="83" t="s">
        <v>44</v>
      </c>
      <c r="H34" s="101">
        <f>H31-H32+H33</f>
        <v>957431</v>
      </c>
      <c r="I34" s="101"/>
      <c r="J34" s="84">
        <f aca="true" t="shared" si="5" ref="J34:O34">J31-J32+J33</f>
        <v>957431</v>
      </c>
      <c r="K34" s="84">
        <f t="shared" si="5"/>
        <v>957431</v>
      </c>
      <c r="L34" s="84">
        <f t="shared" si="5"/>
        <v>827116</v>
      </c>
      <c r="M34" s="84">
        <f t="shared" si="5"/>
        <v>130315</v>
      </c>
      <c r="N34" s="84">
        <f t="shared" si="5"/>
        <v>0</v>
      </c>
      <c r="O34" s="84">
        <f t="shared" si="5"/>
        <v>0</v>
      </c>
      <c r="P34" s="84">
        <v>0</v>
      </c>
      <c r="Q34" s="84">
        <v>0</v>
      </c>
      <c r="R34" s="84">
        <v>0</v>
      </c>
      <c r="S34" s="84">
        <f>S31-S32+S33</f>
        <v>0</v>
      </c>
      <c r="T34" s="84">
        <f>T31-T32+T33</f>
        <v>0</v>
      </c>
      <c r="U34" s="84">
        <v>0</v>
      </c>
      <c r="V34" s="84">
        <v>0</v>
      </c>
      <c r="W34" s="84">
        <v>0</v>
      </c>
    </row>
    <row r="35" spans="2:24" s="31" customFormat="1" ht="15" customHeight="1">
      <c r="B35" s="115" t="s">
        <v>65</v>
      </c>
      <c r="C35" s="115"/>
      <c r="D35" s="115"/>
      <c r="E35" s="116" t="s">
        <v>66</v>
      </c>
      <c r="F35" s="116"/>
      <c r="G35" s="83" t="s">
        <v>40</v>
      </c>
      <c r="H35" s="117">
        <f>J35+S35</f>
        <v>353621</v>
      </c>
      <c r="I35" s="118"/>
      <c r="J35" s="84">
        <f>K35+N35+O35+P35+Q35+R35</f>
        <v>353621</v>
      </c>
      <c r="K35" s="84">
        <f>L35+M35</f>
        <v>299473</v>
      </c>
      <c r="L35" s="84">
        <v>273420</v>
      </c>
      <c r="M35" s="84">
        <v>26053</v>
      </c>
      <c r="N35" s="84">
        <v>0</v>
      </c>
      <c r="O35" s="84">
        <v>54148</v>
      </c>
      <c r="P35" s="84" t="s">
        <v>41</v>
      </c>
      <c r="Q35" s="84" t="s">
        <v>41</v>
      </c>
      <c r="R35" s="84" t="s">
        <v>41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100"/>
    </row>
    <row r="36" spans="2:24" s="31" customFormat="1" ht="15.75" customHeight="1">
      <c r="B36" s="115"/>
      <c r="C36" s="115"/>
      <c r="D36" s="115"/>
      <c r="E36" s="116"/>
      <c r="F36" s="116"/>
      <c r="G36" s="83" t="s">
        <v>42</v>
      </c>
      <c r="H36" s="101">
        <f>J36+S36</f>
        <v>0</v>
      </c>
      <c r="I36" s="102"/>
      <c r="J36" s="84">
        <f>K36+N36+O36+P36+Q36+R36</f>
        <v>0</v>
      </c>
      <c r="K36" s="84">
        <f>L36+M36</f>
        <v>0</v>
      </c>
      <c r="L36" s="84">
        <v>0</v>
      </c>
      <c r="M36" s="84">
        <v>0</v>
      </c>
      <c r="N36" s="84" t="s">
        <v>41</v>
      </c>
      <c r="O36" s="84">
        <v>0</v>
      </c>
      <c r="P36" s="84" t="s">
        <v>41</v>
      </c>
      <c r="Q36" s="84" t="s">
        <v>41</v>
      </c>
      <c r="R36" s="84" t="s">
        <v>41</v>
      </c>
      <c r="S36" s="84">
        <f>T36+V36+W36</f>
        <v>0</v>
      </c>
      <c r="T36" s="84">
        <v>0</v>
      </c>
      <c r="U36" s="84">
        <v>0</v>
      </c>
      <c r="V36" s="84" t="s">
        <v>41</v>
      </c>
      <c r="W36" s="84">
        <v>0</v>
      </c>
      <c r="X36" s="100"/>
    </row>
    <row r="37" spans="2:24" s="31" customFormat="1" ht="13.5" customHeight="1">
      <c r="B37" s="115"/>
      <c r="C37" s="115"/>
      <c r="D37" s="115"/>
      <c r="E37" s="116"/>
      <c r="F37" s="116"/>
      <c r="G37" s="83" t="s">
        <v>43</v>
      </c>
      <c r="H37" s="101">
        <f>J37+S37</f>
        <v>9713</v>
      </c>
      <c r="I37" s="102"/>
      <c r="J37" s="84">
        <f>K37+N37+O37+P37+Q37+R37</f>
        <v>9713</v>
      </c>
      <c r="K37" s="84">
        <f>L37+M37</f>
        <v>0</v>
      </c>
      <c r="L37" s="84">
        <v>0</v>
      </c>
      <c r="M37" s="84">
        <v>0</v>
      </c>
      <c r="N37" s="84" t="s">
        <v>41</v>
      </c>
      <c r="O37" s="84">
        <v>9713</v>
      </c>
      <c r="P37" s="84" t="s">
        <v>41</v>
      </c>
      <c r="Q37" s="84" t="s">
        <v>41</v>
      </c>
      <c r="R37" s="84" t="s">
        <v>41</v>
      </c>
      <c r="S37" s="84">
        <f>T37+V37+W37</f>
        <v>0</v>
      </c>
      <c r="T37" s="84">
        <v>0</v>
      </c>
      <c r="U37" s="84">
        <v>0</v>
      </c>
      <c r="V37" s="84" t="s">
        <v>41</v>
      </c>
      <c r="W37" s="84">
        <v>0</v>
      </c>
      <c r="X37" s="100"/>
    </row>
    <row r="38" spans="2:23" s="31" customFormat="1" ht="15" customHeight="1">
      <c r="B38" s="115"/>
      <c r="C38" s="115"/>
      <c r="D38" s="115"/>
      <c r="E38" s="116"/>
      <c r="F38" s="116"/>
      <c r="G38" s="83" t="s">
        <v>44</v>
      </c>
      <c r="H38" s="101">
        <f>H35-H36+H37</f>
        <v>363334</v>
      </c>
      <c r="I38" s="102"/>
      <c r="J38" s="85">
        <f aca="true" t="shared" si="6" ref="J38:T38">J35-J36+J37</f>
        <v>363334</v>
      </c>
      <c r="K38" s="85">
        <f t="shared" si="6"/>
        <v>299473</v>
      </c>
      <c r="L38" s="84">
        <f t="shared" si="6"/>
        <v>273420</v>
      </c>
      <c r="M38" s="84">
        <f t="shared" si="6"/>
        <v>26053</v>
      </c>
      <c r="N38" s="84">
        <f t="shared" si="6"/>
        <v>0</v>
      </c>
      <c r="O38" s="84">
        <f t="shared" si="6"/>
        <v>63861</v>
      </c>
      <c r="P38" s="84">
        <f t="shared" si="6"/>
        <v>0</v>
      </c>
      <c r="Q38" s="84">
        <f t="shared" si="6"/>
        <v>0</v>
      </c>
      <c r="R38" s="84">
        <f t="shared" si="6"/>
        <v>0</v>
      </c>
      <c r="S38" s="85">
        <f t="shared" si="6"/>
        <v>0</v>
      </c>
      <c r="T38" s="84">
        <f t="shared" si="6"/>
        <v>0</v>
      </c>
      <c r="U38" s="84">
        <v>0</v>
      </c>
      <c r="V38" s="84">
        <v>0</v>
      </c>
      <c r="W38" s="84">
        <v>0</v>
      </c>
    </row>
    <row r="39" spans="2:23" s="31" customFormat="1" ht="14.25" customHeight="1">
      <c r="B39" s="103"/>
      <c r="C39" s="104"/>
      <c r="D39" s="109" t="s">
        <v>75</v>
      </c>
      <c r="E39" s="112" t="s">
        <v>76</v>
      </c>
      <c r="F39" s="112"/>
      <c r="G39" s="83" t="s">
        <v>40</v>
      </c>
      <c r="H39" s="113">
        <f>J39+S39</f>
        <v>29000</v>
      </c>
      <c r="I39" s="113"/>
      <c r="J39" s="86">
        <f>K39+N39+O39+P39+Q39+R39</f>
        <v>29000</v>
      </c>
      <c r="K39" s="86">
        <f>L39+M39</f>
        <v>0</v>
      </c>
      <c r="L39" s="86" t="s">
        <v>41</v>
      </c>
      <c r="M39" s="86" t="s">
        <v>41</v>
      </c>
      <c r="N39" s="86" t="s">
        <v>41</v>
      </c>
      <c r="O39" s="86">
        <v>29000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</row>
    <row r="40" spans="2:23" s="31" customFormat="1" ht="14.25" customHeight="1">
      <c r="B40" s="105"/>
      <c r="C40" s="106"/>
      <c r="D40" s="110"/>
      <c r="E40" s="112"/>
      <c r="F40" s="112"/>
      <c r="G40" s="83" t="s">
        <v>42</v>
      </c>
      <c r="H40" s="101">
        <f>J40+S40</f>
        <v>0</v>
      </c>
      <c r="I40" s="101"/>
      <c r="J40" s="84">
        <f>K40</f>
        <v>0</v>
      </c>
      <c r="K40" s="84">
        <f>L40+M40</f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</row>
    <row r="41" spans="2:23" s="31" customFormat="1" ht="14.25" customHeight="1">
      <c r="B41" s="105"/>
      <c r="C41" s="106"/>
      <c r="D41" s="110"/>
      <c r="E41" s="112"/>
      <c r="F41" s="112"/>
      <c r="G41" s="83" t="s">
        <v>43</v>
      </c>
      <c r="H41" s="101">
        <f>J41+S41</f>
        <v>9713</v>
      </c>
      <c r="I41" s="101"/>
      <c r="J41" s="84">
        <f>K41+N41+O41+P41+Q41+R41</f>
        <v>9713</v>
      </c>
      <c r="K41" s="84">
        <f>L41+M41</f>
        <v>0</v>
      </c>
      <c r="L41" s="84">
        <v>0</v>
      </c>
      <c r="M41" s="84">
        <v>0</v>
      </c>
      <c r="N41" s="84">
        <v>0</v>
      </c>
      <c r="O41" s="84">
        <v>9713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</row>
    <row r="42" spans="2:23" s="31" customFormat="1" ht="14.25" customHeight="1">
      <c r="B42" s="107"/>
      <c r="C42" s="108"/>
      <c r="D42" s="111"/>
      <c r="E42" s="112"/>
      <c r="F42" s="112"/>
      <c r="G42" s="83" t="s">
        <v>44</v>
      </c>
      <c r="H42" s="101">
        <f>H39-H40+H41</f>
        <v>38713</v>
      </c>
      <c r="I42" s="101"/>
      <c r="J42" s="84">
        <f aca="true" t="shared" si="7" ref="J42:O42">J39-J40+J41</f>
        <v>38713</v>
      </c>
      <c r="K42" s="84">
        <f t="shared" si="7"/>
        <v>0</v>
      </c>
      <c r="L42" s="84">
        <f t="shared" si="7"/>
        <v>0</v>
      </c>
      <c r="M42" s="84">
        <f t="shared" si="7"/>
        <v>0</v>
      </c>
      <c r="N42" s="84">
        <f t="shared" si="7"/>
        <v>0</v>
      </c>
      <c r="O42" s="84">
        <f t="shared" si="7"/>
        <v>38713</v>
      </c>
      <c r="P42" s="84">
        <v>0</v>
      </c>
      <c r="Q42" s="84">
        <v>0</v>
      </c>
      <c r="R42" s="84">
        <v>0</v>
      </c>
      <c r="S42" s="84">
        <f>S39-S40+S41</f>
        <v>0</v>
      </c>
      <c r="T42" s="84">
        <f>T39-T40+T41</f>
        <v>0</v>
      </c>
      <c r="U42" s="84">
        <v>0</v>
      </c>
      <c r="V42" s="84">
        <v>0</v>
      </c>
      <c r="W42" s="84">
        <v>0</v>
      </c>
    </row>
    <row r="43" spans="2:23" s="31" customFormat="1" ht="22.5" customHeight="1">
      <c r="B43" s="115" t="s">
        <v>45</v>
      </c>
      <c r="C43" s="115"/>
      <c r="D43" s="115"/>
      <c r="E43" s="115"/>
      <c r="F43" s="115"/>
      <c r="G43" s="83" t="s">
        <v>40</v>
      </c>
      <c r="H43" s="119">
        <f>J43+S43</f>
        <v>43865431.82</v>
      </c>
      <c r="I43" s="120"/>
      <c r="J43" s="87">
        <f>K43+N43+O43+P43+R43</f>
        <v>33983194.85</v>
      </c>
      <c r="K43" s="87">
        <f>L43+M43</f>
        <v>27450559.85</v>
      </c>
      <c r="L43" s="87">
        <v>16563794</v>
      </c>
      <c r="M43" s="87">
        <v>10886765.85</v>
      </c>
      <c r="N43" s="87">
        <v>1235161</v>
      </c>
      <c r="O43" s="87">
        <v>4063950</v>
      </c>
      <c r="P43" s="87">
        <v>0</v>
      </c>
      <c r="Q43" s="87" t="s">
        <v>41</v>
      </c>
      <c r="R43" s="87">
        <v>1233524</v>
      </c>
      <c r="S43" s="87">
        <v>9882236.97</v>
      </c>
      <c r="T43" s="87">
        <v>8407531.97</v>
      </c>
      <c r="U43" s="87">
        <v>5006745.97</v>
      </c>
      <c r="V43" s="87">
        <v>0</v>
      </c>
      <c r="W43" s="87">
        <v>1474705</v>
      </c>
    </row>
    <row r="44" spans="2:23" s="31" customFormat="1" ht="20.25" customHeight="1">
      <c r="B44" s="115"/>
      <c r="C44" s="115"/>
      <c r="D44" s="115"/>
      <c r="E44" s="115"/>
      <c r="F44" s="115"/>
      <c r="G44" s="83" t="s">
        <v>42</v>
      </c>
      <c r="H44" s="121">
        <f>J44+S44</f>
        <v>11700</v>
      </c>
      <c r="I44" s="121"/>
      <c r="J44" s="87">
        <f>K44+N44+O44+P44+Q44+R44</f>
        <v>11700</v>
      </c>
      <c r="K44" s="87">
        <f>K12</f>
        <v>1000</v>
      </c>
      <c r="L44" s="87">
        <f>L12</f>
        <v>500</v>
      </c>
      <c r="M44" s="87">
        <f>M36+M12</f>
        <v>500</v>
      </c>
      <c r="N44" s="87">
        <v>0</v>
      </c>
      <c r="O44" s="87">
        <f>O12</f>
        <v>10700</v>
      </c>
      <c r="P44" s="87" t="s">
        <v>41</v>
      </c>
      <c r="Q44" s="87" t="s">
        <v>41</v>
      </c>
      <c r="R44" s="87" t="s">
        <v>41</v>
      </c>
      <c r="S44" s="87">
        <f>T44+V44+W44</f>
        <v>0</v>
      </c>
      <c r="T44" s="87">
        <v>0</v>
      </c>
      <c r="U44" s="87">
        <v>0</v>
      </c>
      <c r="V44" s="87" t="s">
        <v>41</v>
      </c>
      <c r="W44" s="84">
        <v>0</v>
      </c>
    </row>
    <row r="45" spans="2:23" s="31" customFormat="1" ht="17.25" customHeight="1">
      <c r="B45" s="115"/>
      <c r="C45" s="115"/>
      <c r="D45" s="115"/>
      <c r="E45" s="115"/>
      <c r="F45" s="115"/>
      <c r="G45" s="83" t="s">
        <v>43</v>
      </c>
      <c r="H45" s="121">
        <f>J45+S45</f>
        <v>19713</v>
      </c>
      <c r="I45" s="121"/>
      <c r="J45" s="87">
        <f>K45+O45</f>
        <v>19713</v>
      </c>
      <c r="K45" s="87">
        <f>K13</f>
        <v>2000</v>
      </c>
      <c r="L45" s="87">
        <f>L13</f>
        <v>0</v>
      </c>
      <c r="M45" s="87">
        <f>M37+M13</f>
        <v>2000</v>
      </c>
      <c r="N45" s="87" t="str">
        <f>N13</f>
        <v>0,00</v>
      </c>
      <c r="O45" s="87">
        <f>O37+O13</f>
        <v>17713</v>
      </c>
      <c r="P45" s="87">
        <v>0</v>
      </c>
      <c r="Q45" s="87" t="s">
        <v>41</v>
      </c>
      <c r="R45" s="87">
        <v>0</v>
      </c>
      <c r="S45" s="87">
        <f>T45+V45+W45</f>
        <v>0</v>
      </c>
      <c r="T45" s="87">
        <v>0</v>
      </c>
      <c r="U45" s="87">
        <v>0</v>
      </c>
      <c r="V45" s="87" t="s">
        <v>41</v>
      </c>
      <c r="W45" s="84">
        <v>0</v>
      </c>
    </row>
    <row r="46" spans="2:23" s="32" customFormat="1" ht="23.25" customHeight="1">
      <c r="B46" s="115"/>
      <c r="C46" s="115"/>
      <c r="D46" s="115"/>
      <c r="E46" s="115"/>
      <c r="F46" s="115"/>
      <c r="G46" s="88" t="s">
        <v>44</v>
      </c>
      <c r="H46" s="121">
        <f>H43-H44+H45</f>
        <v>43873444.82</v>
      </c>
      <c r="I46" s="121"/>
      <c r="J46" s="87">
        <f>J43-J44+J45</f>
        <v>33991207.85</v>
      </c>
      <c r="K46" s="87">
        <f>K43-K44+K45</f>
        <v>27451559.85</v>
      </c>
      <c r="L46" s="87">
        <f aca="true" t="shared" si="8" ref="L46:W46">L43-L44+L45</f>
        <v>16563294</v>
      </c>
      <c r="M46" s="87">
        <f t="shared" si="8"/>
        <v>10888265.85</v>
      </c>
      <c r="N46" s="87">
        <f t="shared" si="8"/>
        <v>1235161</v>
      </c>
      <c r="O46" s="87">
        <f>O43-O44+O45</f>
        <v>4070963</v>
      </c>
      <c r="P46" s="87">
        <f t="shared" si="8"/>
        <v>0</v>
      </c>
      <c r="Q46" s="87">
        <f t="shared" si="8"/>
        <v>0</v>
      </c>
      <c r="R46" s="87">
        <f t="shared" si="8"/>
        <v>1233524</v>
      </c>
      <c r="S46" s="87">
        <f>S43-S44+S45</f>
        <v>9882236.97</v>
      </c>
      <c r="T46" s="87">
        <f>T43-T44+T45</f>
        <v>8407531.97</v>
      </c>
      <c r="U46" s="87">
        <f t="shared" si="8"/>
        <v>5006745.97</v>
      </c>
      <c r="V46" s="87">
        <f t="shared" si="8"/>
        <v>0</v>
      </c>
      <c r="W46" s="87">
        <f t="shared" si="8"/>
        <v>1474705</v>
      </c>
    </row>
    <row r="47" spans="1:23" s="6" customFormat="1" ht="11.25" customHeight="1">
      <c r="A47" s="5"/>
      <c r="B47" s="7"/>
      <c r="C47" s="7"/>
      <c r="D47" s="7"/>
      <c r="E47" s="7"/>
      <c r="F47" s="7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6" customFormat="1" ht="114.75" customHeight="1">
      <c r="A48" s="5"/>
      <c r="B48" s="122" t="s">
        <v>100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</row>
    <row r="49" spans="20:22" ht="24" customHeight="1">
      <c r="T49" s="114" t="s">
        <v>4</v>
      </c>
      <c r="U49" s="114"/>
      <c r="V49" s="114"/>
    </row>
    <row r="50" spans="20:22" ht="11.25" customHeight="1">
      <c r="T50" s="8"/>
      <c r="U50" s="8"/>
      <c r="V50" s="9"/>
    </row>
    <row r="51" spans="17:22" ht="19.5" customHeight="1">
      <c r="Q51" s="30"/>
      <c r="T51" s="114" t="s">
        <v>5</v>
      </c>
      <c r="U51" s="114"/>
      <c r="V51" s="114"/>
    </row>
  </sheetData>
  <sheetProtection/>
  <mergeCells count="94">
    <mergeCell ref="A1:W1"/>
    <mergeCell ref="B2:W2"/>
    <mergeCell ref="A3:B3"/>
    <mergeCell ref="C3:W3"/>
    <mergeCell ref="B4:C9"/>
    <mergeCell ref="D4:D9"/>
    <mergeCell ref="E4:G9"/>
    <mergeCell ref="H4:I9"/>
    <mergeCell ref="J4:W4"/>
    <mergeCell ref="J5:J9"/>
    <mergeCell ref="K5:R6"/>
    <mergeCell ref="S5:S9"/>
    <mergeCell ref="T5:W5"/>
    <mergeCell ref="T6:T9"/>
    <mergeCell ref="U6:U7"/>
    <mergeCell ref="V6:V9"/>
    <mergeCell ref="W6:W9"/>
    <mergeCell ref="K7:K9"/>
    <mergeCell ref="L7:M8"/>
    <mergeCell ref="N7:N9"/>
    <mergeCell ref="O7:O9"/>
    <mergeCell ref="P7:P9"/>
    <mergeCell ref="Q7:Q9"/>
    <mergeCell ref="R7:R9"/>
    <mergeCell ref="U8:U9"/>
    <mergeCell ref="B10:C10"/>
    <mergeCell ref="E10:G10"/>
    <mergeCell ref="H10:I10"/>
    <mergeCell ref="B11:C14"/>
    <mergeCell ref="D11:D14"/>
    <mergeCell ref="E11:F14"/>
    <mergeCell ref="H11:I11"/>
    <mergeCell ref="X11:X13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  <mergeCell ref="B19:C22"/>
    <mergeCell ref="D19:D22"/>
    <mergeCell ref="E19:F22"/>
    <mergeCell ref="H19:I19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  <mergeCell ref="B27:C30"/>
    <mergeCell ref="D27:D30"/>
    <mergeCell ref="E27:F30"/>
    <mergeCell ref="H27:I27"/>
    <mergeCell ref="H28:I28"/>
    <mergeCell ref="H29:I29"/>
    <mergeCell ref="H30:I30"/>
    <mergeCell ref="H45:I45"/>
    <mergeCell ref="H46:I46"/>
    <mergeCell ref="B48:W48"/>
    <mergeCell ref="B31:C34"/>
    <mergeCell ref="D31:D34"/>
    <mergeCell ref="E31:F34"/>
    <mergeCell ref="H31:I31"/>
    <mergeCell ref="H32:I32"/>
    <mergeCell ref="H33:I33"/>
    <mergeCell ref="H34:I34"/>
    <mergeCell ref="T49:V49"/>
    <mergeCell ref="T51:V51"/>
    <mergeCell ref="B35:C38"/>
    <mergeCell ref="D35:D38"/>
    <mergeCell ref="E35:F38"/>
    <mergeCell ref="H35:I35"/>
    <mergeCell ref="H42:I42"/>
    <mergeCell ref="B43:F46"/>
    <mergeCell ref="H43:I43"/>
    <mergeCell ref="H44:I44"/>
    <mergeCell ref="X35:X37"/>
    <mergeCell ref="H36:I36"/>
    <mergeCell ref="H37:I37"/>
    <mergeCell ref="H38:I38"/>
    <mergeCell ref="B39:C42"/>
    <mergeCell ref="D39:D42"/>
    <mergeCell ref="E39:F42"/>
    <mergeCell ref="H39:I39"/>
    <mergeCell ref="H40:I40"/>
    <mergeCell ref="H41:I41"/>
  </mergeCells>
  <printOptions/>
  <pageMargins left="0.15748031496062992" right="0.15748031496062992" top="0.4724409448818898" bottom="0.32" header="0.3937007874015748" footer="0.15748031496062992"/>
  <pageSetup horizontalDpi="600" verticalDpi="600" orientation="landscape" paperSize="9" scale="75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9.140625" style="29" customWidth="1"/>
    <col min="2" max="2" width="11.28125" style="29" customWidth="1"/>
    <col min="3" max="3" width="61.00390625" style="29" customWidth="1"/>
    <col min="4" max="4" width="15.8515625" style="29" customWidth="1"/>
    <col min="5" max="5" width="15.421875" style="29" customWidth="1"/>
    <col min="6" max="6" width="15.7109375" style="29" customWidth="1"/>
    <col min="7" max="7" width="13.8515625" style="0" customWidth="1"/>
  </cols>
  <sheetData>
    <row r="1" spans="3:25" ht="15.75" customHeight="1">
      <c r="C1" s="134" t="s">
        <v>98</v>
      </c>
      <c r="D1" s="134"/>
      <c r="E1" s="134"/>
      <c r="F1" s="134"/>
      <c r="G1" s="134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3:24" ht="18" customHeight="1">
      <c r="C2" s="135" t="s">
        <v>99</v>
      </c>
      <c r="D2" s="135"/>
      <c r="E2" s="135"/>
      <c r="F2" s="135"/>
      <c r="G2" s="1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7" ht="39.75" customHeight="1">
      <c r="A3" s="136" t="s">
        <v>82</v>
      </c>
      <c r="B3" s="136"/>
      <c r="C3" s="136"/>
      <c r="D3" s="136"/>
      <c r="E3" s="136"/>
      <c r="F3" s="136"/>
      <c r="G3" s="136"/>
    </row>
    <row r="4" ht="7.5" customHeight="1">
      <c r="G4" s="35"/>
    </row>
    <row r="5" spans="1:7" s="37" customFormat="1" ht="15" customHeight="1">
      <c r="A5" s="131" t="s">
        <v>0</v>
      </c>
      <c r="B5" s="128" t="s">
        <v>3</v>
      </c>
      <c r="C5" s="128" t="s">
        <v>83</v>
      </c>
      <c r="D5" s="130" t="s">
        <v>84</v>
      </c>
      <c r="E5" s="130" t="s">
        <v>85</v>
      </c>
      <c r="F5" s="130" t="s">
        <v>10</v>
      </c>
      <c r="G5" s="130"/>
    </row>
    <row r="6" spans="1:7" s="37" customFormat="1" ht="36" customHeight="1">
      <c r="A6" s="131"/>
      <c r="B6" s="129"/>
      <c r="C6" s="129"/>
      <c r="D6" s="131"/>
      <c r="E6" s="130"/>
      <c r="F6" s="36" t="s">
        <v>86</v>
      </c>
      <c r="G6" s="36" t="s">
        <v>87</v>
      </c>
    </row>
    <row r="7" spans="1:7" s="39" customFormat="1" ht="1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44" customFormat="1" ht="18" customHeight="1">
      <c r="A8" s="40">
        <v>750</v>
      </c>
      <c r="B8" s="40"/>
      <c r="C8" s="41" t="s">
        <v>88</v>
      </c>
      <c r="D8" s="42">
        <f>D9</f>
        <v>79083</v>
      </c>
      <c r="E8" s="42">
        <f>E9</f>
        <v>79083</v>
      </c>
      <c r="F8" s="42">
        <f>F9</f>
        <v>79083</v>
      </c>
      <c r="G8" s="43">
        <v>0</v>
      </c>
    </row>
    <row r="9" spans="1:7" ht="17.25" customHeight="1">
      <c r="A9" s="45"/>
      <c r="B9" s="45">
        <v>75011</v>
      </c>
      <c r="C9" s="46" t="s">
        <v>89</v>
      </c>
      <c r="D9" s="47">
        <v>79083</v>
      </c>
      <c r="E9" s="47">
        <v>79083</v>
      </c>
      <c r="F9" s="47">
        <f>E9</f>
        <v>79083</v>
      </c>
      <c r="G9" s="48">
        <v>0</v>
      </c>
    </row>
    <row r="10" spans="1:7" s="44" customFormat="1" ht="30" customHeight="1">
      <c r="A10" s="40">
        <v>751</v>
      </c>
      <c r="B10" s="40"/>
      <c r="C10" s="41" t="s">
        <v>90</v>
      </c>
      <c r="D10" s="42">
        <f>D11</f>
        <v>1932</v>
      </c>
      <c r="E10" s="42">
        <f>E11</f>
        <v>1932</v>
      </c>
      <c r="F10" s="42">
        <f>F11</f>
        <v>1932</v>
      </c>
      <c r="G10" s="49">
        <v>0</v>
      </c>
    </row>
    <row r="11" spans="1:7" ht="27.75" customHeight="1">
      <c r="A11" s="45"/>
      <c r="B11" s="45">
        <v>75101</v>
      </c>
      <c r="C11" s="46" t="s">
        <v>91</v>
      </c>
      <c r="D11" s="47">
        <v>1932</v>
      </c>
      <c r="E11" s="47">
        <v>1932</v>
      </c>
      <c r="F11" s="47">
        <v>1932</v>
      </c>
      <c r="G11" s="48">
        <v>0</v>
      </c>
    </row>
    <row r="12" spans="1:7" s="44" customFormat="1" ht="16.5" customHeight="1">
      <c r="A12" s="40">
        <v>754</v>
      </c>
      <c r="B12" s="50"/>
      <c r="C12" s="41" t="s">
        <v>92</v>
      </c>
      <c r="D12" s="51">
        <f>D13</f>
        <v>300</v>
      </c>
      <c r="E12" s="51">
        <f>E13</f>
        <v>300</v>
      </c>
      <c r="F12" s="51">
        <f>F13</f>
        <v>300</v>
      </c>
      <c r="G12" s="49">
        <v>0</v>
      </c>
    </row>
    <row r="13" spans="1:7" ht="18" customHeight="1">
      <c r="A13" s="52"/>
      <c r="B13" s="45">
        <v>75414</v>
      </c>
      <c r="C13" s="46" t="s">
        <v>93</v>
      </c>
      <c r="D13" s="53">
        <v>300</v>
      </c>
      <c r="E13" s="53">
        <v>300</v>
      </c>
      <c r="F13" s="53">
        <f>E13</f>
        <v>300</v>
      </c>
      <c r="G13" s="48"/>
    </row>
    <row r="14" spans="1:7" s="44" customFormat="1" ht="16.5" customHeight="1">
      <c r="A14" s="40">
        <v>852</v>
      </c>
      <c r="B14" s="40"/>
      <c r="C14" s="41" t="s">
        <v>64</v>
      </c>
      <c r="D14" s="42">
        <f>D15+D16+D17+D18</f>
        <v>2770900</v>
      </c>
      <c r="E14" s="42">
        <f>E15+E16+E17+E18</f>
        <v>2770900</v>
      </c>
      <c r="F14" s="42">
        <f>F15+F16+F17+F18</f>
        <v>2770900</v>
      </c>
      <c r="G14" s="54">
        <v>0</v>
      </c>
    </row>
    <row r="15" spans="1:7" ht="42" customHeight="1">
      <c r="A15" s="45"/>
      <c r="B15" s="45">
        <v>85212</v>
      </c>
      <c r="C15" s="46" t="s">
        <v>94</v>
      </c>
      <c r="D15" s="47">
        <v>2654000</v>
      </c>
      <c r="E15" s="47">
        <v>2654000</v>
      </c>
      <c r="F15" s="47">
        <v>2654000</v>
      </c>
      <c r="G15" s="48">
        <v>0</v>
      </c>
    </row>
    <row r="16" spans="1:7" ht="30.75" customHeight="1">
      <c r="A16" s="45"/>
      <c r="B16" s="45">
        <v>85213</v>
      </c>
      <c r="C16" s="46" t="s">
        <v>95</v>
      </c>
      <c r="D16" s="47">
        <v>8500</v>
      </c>
      <c r="E16" s="47">
        <v>8500</v>
      </c>
      <c r="F16" s="47">
        <v>8500</v>
      </c>
      <c r="G16" s="48">
        <v>0</v>
      </c>
    </row>
    <row r="17" spans="1:7" ht="20.25" customHeight="1">
      <c r="A17" s="45"/>
      <c r="B17" s="45">
        <v>85228</v>
      </c>
      <c r="C17" s="46" t="s">
        <v>96</v>
      </c>
      <c r="D17" s="55">
        <v>98000</v>
      </c>
      <c r="E17" s="55">
        <v>98000</v>
      </c>
      <c r="F17" s="55">
        <v>98000</v>
      </c>
      <c r="G17" s="56">
        <v>0</v>
      </c>
    </row>
    <row r="18" spans="1:7" ht="20.25" customHeight="1">
      <c r="A18" s="45"/>
      <c r="B18" s="45">
        <v>85295</v>
      </c>
      <c r="C18" s="46" t="s">
        <v>97</v>
      </c>
      <c r="D18" s="57">
        <v>10400</v>
      </c>
      <c r="E18" s="57">
        <v>10400</v>
      </c>
      <c r="F18" s="57">
        <v>10400</v>
      </c>
      <c r="G18" s="56">
        <v>0</v>
      </c>
    </row>
    <row r="19" spans="1:7" s="60" customFormat="1" ht="21.75" customHeight="1">
      <c r="A19" s="132" t="s">
        <v>49</v>
      </c>
      <c r="B19" s="132"/>
      <c r="C19" s="132"/>
      <c r="D19" s="58">
        <f>D14+D12+D10+D8</f>
        <v>2852215</v>
      </c>
      <c r="E19" s="58">
        <f>E14+E12+E10+E8</f>
        <v>2852215</v>
      </c>
      <c r="F19" s="58">
        <f>F14+F12+F10+F8</f>
        <v>2852215</v>
      </c>
      <c r="G19" s="59">
        <v>0</v>
      </c>
    </row>
    <row r="20" ht="8.25" customHeight="1"/>
    <row r="21" spans="1:7" ht="15" customHeight="1">
      <c r="A21" s="61"/>
      <c r="E21" s="133" t="s">
        <v>4</v>
      </c>
      <c r="F21" s="133"/>
      <c r="G21" s="133"/>
    </row>
    <row r="23" spans="5:7" ht="17.25" customHeight="1">
      <c r="E23" s="133" t="s">
        <v>5</v>
      </c>
      <c r="F23" s="133"/>
      <c r="G23" s="133"/>
    </row>
  </sheetData>
  <sheetProtection/>
  <mergeCells count="12">
    <mergeCell ref="E23:G23"/>
    <mergeCell ref="C1:G1"/>
    <mergeCell ref="C2:G2"/>
    <mergeCell ref="A3:G3"/>
    <mergeCell ref="A5:A6"/>
    <mergeCell ref="B5:B6"/>
    <mergeCell ref="C5:C6"/>
    <mergeCell ref="D5:D6"/>
    <mergeCell ref="E5:E6"/>
    <mergeCell ref="F5:G5"/>
    <mergeCell ref="A19:C19"/>
    <mergeCell ref="E21:G21"/>
  </mergeCells>
  <printOptions/>
  <pageMargins left="0.21" right="0.2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2012-04-24T07:05:50Z</cp:lastPrinted>
  <dcterms:created xsi:type="dcterms:W3CDTF">2009-10-15T10:17:39Z</dcterms:created>
  <dcterms:modified xsi:type="dcterms:W3CDTF">2012-05-08T09:06:40Z</dcterms:modified>
  <cp:category/>
  <cp:version/>
  <cp:contentType/>
  <cp:contentStatus/>
</cp:coreProperties>
</file>