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3"/>
  </bookViews>
  <sheets>
    <sheet name="zał nr 1 do 206" sheetId="1" r:id="rId1"/>
    <sheet name="zał nr 2 do206" sheetId="2" r:id="rId2"/>
    <sheet name="zał nr 3 do 206" sheetId="3" r:id="rId3"/>
    <sheet name="zał nr 4 do 206" sheetId="4" r:id="rId4"/>
  </sheets>
  <definedNames>
    <definedName name="_xlnm.Print_Area" localSheetId="1">'zał nr 2 do206'!$A$1:$F$21</definedName>
    <definedName name="_xlnm.Print_Area" localSheetId="2">'zał nr 3 do 206'!$A$1:$L$37</definedName>
    <definedName name="_xlnm.Print_Area" localSheetId="3">'zał nr 4 do 206'!$A$1:$Q$43</definedName>
  </definedNames>
  <calcPr fullCalcOnLoad="1"/>
</workbook>
</file>

<file path=xl/sharedStrings.xml><?xml version="1.0" encoding="utf-8"?>
<sst xmlns="http://schemas.openxmlformats.org/spreadsheetml/2006/main" count="226" uniqueCount="168">
  <si>
    <t xml:space="preserve">Zwiększa się dochody budżetu Gminy o kwotę 1.192.202 zł, z tego: 
1.  Dotacja w kwocie 68.500 zł przeznaczona jest na realizację Programu Operacyjnego -  Kapitał Ludzki  - priorytet VII. Promocja integracji społecznej, numer i nazwa Działania: 7.1. Rozwój i upowszechnienie aktywnej  integracji,  tytuł projektu - . "Dla mnie, dla ciebie, dla nas". </t>
  </si>
  <si>
    <t xml:space="preserve">Opracowanie dokumentacji technicznej  na budowę sieci wodociagowej wraz z przyłączami w m. Budy Zosine, Budy Stare, Grądy, Henryszew -   etap II </t>
  </si>
  <si>
    <t>Razem dział 400 - Wytwarzanie i zaopatrywanie w energię elektryczną, gaz i wodę</t>
  </si>
  <si>
    <t>Wykonanie dokumentacji  budowy oświetlenia ulic:  1)ul. Żyrardowskiej w Budach Starych - od ul. Chopina do wiaduktu CMK, 2) ul. Traugutta w Jaktorowie,  3) ul.Kleeberga w Kolonii Jaktorów, 4) ul. Wyspiańskiego w Chylicach , 5)  w Sadych Budach: ul.Kolejowej, Jagiełły, Racławickiej, Łąkowej  Pułaskiego i Rycerskiej</t>
  </si>
  <si>
    <t>Razem dział 750 - Administracja publiczna</t>
  </si>
  <si>
    <t>w złotych</t>
  </si>
  <si>
    <t>Lp.</t>
  </si>
  <si>
    <t>Nazwa zadania inwestycyjnego</t>
  </si>
  <si>
    <t>Łączne koszty finansowe</t>
  </si>
  <si>
    <t>z tego źródła finansowania</t>
  </si>
  <si>
    <t>dochody własne jst</t>
  </si>
  <si>
    <t>kredyty
i pożyczki</t>
  </si>
  <si>
    <t>x</t>
  </si>
  <si>
    <t>Wydatki na zakup i objęcie akcji, wniesienie wkładów do spółek prawa handlowego oraz uzupełnienie funduszy statutowych banków państwowych i innych instytucji finansowych</t>
  </si>
  <si>
    <t>Bezpieczeństwo publiczne i ochrona przeciwpożarowa</t>
  </si>
  <si>
    <t>Ochotnicze straże pożarne</t>
  </si>
  <si>
    <t>Wydatki na zakupy inwestycyjne  jednostek budżetowych</t>
  </si>
  <si>
    <t>Rolnictwo i łowiectwo</t>
  </si>
  <si>
    <t>Infrastruktura wodociągowa i sanitacyjna wsi</t>
  </si>
  <si>
    <t>Planowane wydatki</t>
  </si>
  <si>
    <t>Przewodniczący Rady Gminy</t>
  </si>
  <si>
    <t>Wydatki</t>
  </si>
  <si>
    <t>Dział</t>
  </si>
  <si>
    <t>Rozdział</t>
  </si>
  <si>
    <t>§</t>
  </si>
  <si>
    <t>Nazwa</t>
  </si>
  <si>
    <t>Zakup materiałów i wyposażenia</t>
  </si>
  <si>
    <t>Zakup usług pozostałych</t>
  </si>
  <si>
    <t>Wydatki inwestycyjne jednostek budżetowych</t>
  </si>
  <si>
    <t>Uzasadnienie:</t>
  </si>
  <si>
    <t>Mirosław Byczak</t>
  </si>
  <si>
    <t>010</t>
  </si>
  <si>
    <t>01010</t>
  </si>
  <si>
    <t>Ogółem</t>
  </si>
  <si>
    <t>Transport i łączność</t>
  </si>
  <si>
    <t>Drogi publiczne gminne</t>
  </si>
  <si>
    <t>Razem wydatki</t>
  </si>
  <si>
    <t>Jednostka organizacyjna realizująca program lub koordynująca wykonanie programu</t>
  </si>
  <si>
    <t>środki wymienione
w art. 5 ust. 1 pkt 2 i 3 u.f.p.</t>
  </si>
  <si>
    <t>razem dział 600 - Transport i łączność</t>
  </si>
  <si>
    <t>razem dział 900 - Gospodarka komunalna i ochrona środowiska</t>
  </si>
  <si>
    <t>Dochody</t>
  </si>
  <si>
    <t>N a z w a</t>
  </si>
  <si>
    <t>Dochody od osób prawnych, od osób fizycznych i od innych jednostek nie posiadających osobowości prawnej oraz wydatki związane z ich poborem</t>
  </si>
  <si>
    <t>Wpływy z podatku rolnego, podatku leśnego, podatku od czynności cywilnoprawnych ,  podatków i opłat lokalnych od osób prawnych i innych jednostek organizacyjnych</t>
  </si>
  <si>
    <t>0340</t>
  </si>
  <si>
    <t>Podatek od środków transportowych</t>
  </si>
  <si>
    <t>na rok 2009</t>
  </si>
  <si>
    <t>Zmniejszenie</t>
  </si>
  <si>
    <t>Zwiększenie</t>
  </si>
  <si>
    <t>Ogółem  dochody</t>
  </si>
  <si>
    <t>0490</t>
  </si>
  <si>
    <t>Wpływy z innych opłat stanowiących dochody jst na podstawie ustaw</t>
  </si>
  <si>
    <t>Wpływy z innych lokalnych opłat pobieranych przez jst na podstawie odrębnych ustaw</t>
  </si>
  <si>
    <t>Kwota zwiększenia</t>
  </si>
  <si>
    <t xml:space="preserve">                              Rady Gminy Jaktorów</t>
  </si>
  <si>
    <t xml:space="preserve">Wydatki </t>
  </si>
  <si>
    <t xml:space="preserve">Razem </t>
  </si>
  <si>
    <t xml:space="preserve">                                                  Przewodniczący Rady Gminy</t>
  </si>
  <si>
    <t xml:space="preserve">                                                Mirosław Byczak</t>
  </si>
  <si>
    <t>Zestawienie zmian w planie  wydatków budżetowych  na rok 2009</t>
  </si>
  <si>
    <t>Zadania inwestycyjne w 2009 r.</t>
  </si>
  <si>
    <t>Rozdz.</t>
  </si>
  <si>
    <t>rok budżetowy 2009 (8+9+10+11)</t>
  </si>
  <si>
    <t>środki pochodzące
z innych  źródeł*</t>
  </si>
  <si>
    <t xml:space="preserve">Opracowanie dokumentacji projektowo kosztorysowej  przebudowy mostu na rzece Tucznej w Jaktorowie  - zgodnie z umową zawartą z Województwem Mazowieckim </t>
  </si>
  <si>
    <t>Urząd Gminy</t>
  </si>
  <si>
    <t xml:space="preserve">Opracowanie projektu budowy chodnika na odcinku od  ul. Potockiego   w kier. wiaduktu CMK w Budach Starych oraz    dokończenie dokumentacji  ciągu pieszo-rowerowo-jezdnego do ul. Potockiego  - zgodnie z porozumieniem
</t>
  </si>
  <si>
    <t>Zakup serwera dla Urzędu Gminy Jaktorów</t>
  </si>
  <si>
    <t>razem dział 010 - Rolnictwo i łowiectwo</t>
  </si>
  <si>
    <t>Sporządzenie map do budowy ulic: Ks. Baranowskiego w Budach Grzybek do drogi Nr 150305 w B.Michałowskich, Armii Ludowej w Międzyborowie,  Jaworowej w Henryszewie,  3 Maja i Walecznych w Grądach</t>
  </si>
  <si>
    <t>Razem dział 754 - Bezpieczeństwo publiczne i ochrona przeciwpożarowa</t>
  </si>
  <si>
    <t>Wykonanie monitoringu budynku Zespołu Szkół Publicznych w Międzyborowie</t>
  </si>
  <si>
    <t>Razem dział 801 - Oświata i wychowanie</t>
  </si>
  <si>
    <t>Opracowanie map i projektu ciągu pieszo-rowerowego w Jaktorowie:  na odcinku od ul. Ogrodowej do ul. Alpejskiej (wzdłuż drogi nr 719)</t>
  </si>
  <si>
    <t>2</t>
  </si>
  <si>
    <t>400</t>
  </si>
  <si>
    <t>40002</t>
  </si>
  <si>
    <t>6060</t>
  </si>
  <si>
    <t>Zakup  zestawu komputerowego " PSION" (z drukarką)</t>
  </si>
  <si>
    <t>Wykonanie  systemu monitoringu wizyjnego w  Gminie</t>
  </si>
  <si>
    <t>Zakup  ciężkiego samochodu  ratowniczego  dla OSP w Międzyborowie</t>
  </si>
  <si>
    <t>Pomoc społeczna</t>
  </si>
  <si>
    <t>Ośrodki pomocy społecznej</t>
  </si>
  <si>
    <t>Dotacje rozwojowe oraz środku otrzymane na finansowanie Wspólnej Polityki Rolnej</t>
  </si>
  <si>
    <t>0460</t>
  </si>
  <si>
    <t>Wpływy z opłaty  eksploatacyjnej</t>
  </si>
  <si>
    <t>Zestawienie zmian w planie dochodów  i  wydatków budżetu Gminy Jaktorów</t>
  </si>
  <si>
    <t>Różne opłaty i składki</t>
  </si>
  <si>
    <t>Gospodarka mieszkaniowa</t>
  </si>
  <si>
    <t>Gospodarka gruntami i nieruchomościami</t>
  </si>
  <si>
    <t>Kary i odszkodowania na rzecz osób fizycznych</t>
  </si>
  <si>
    <t>Wydatki* na programy i projekty realizowane ze środków pochodzących z funduszy strukturalnych i Funduszu Spójności</t>
  </si>
  <si>
    <t>Projekt</t>
  </si>
  <si>
    <t>Kategoria interwencji funduszy strukturalnych</t>
  </si>
  <si>
    <t>Klasyfikacja (dział, rozdział,
paragraf)</t>
  </si>
  <si>
    <t>Wydatki
w okresie realizacji Projektu (całkowita wartość Projektu)
(6+7)</t>
  </si>
  <si>
    <t>w tym:</t>
  </si>
  <si>
    <t>Środki
z budżetu krajowego</t>
  </si>
  <si>
    <t>Środki
z budżetu UE</t>
  </si>
  <si>
    <t>Wydatki razem (9+13)</t>
  </si>
  <si>
    <t>z tego:</t>
  </si>
  <si>
    <t>Środki z budżetu krajowego**</t>
  </si>
  <si>
    <t>Środki z budżetu UE</t>
  </si>
  <si>
    <t>Wydatki razem (10+11+12)</t>
  </si>
  <si>
    <t>z tego, źródła finansowania:</t>
  </si>
  <si>
    <t>Wydatki razem (14+15+16+17)</t>
  </si>
  <si>
    <t>pożyczki
i kredyty</t>
  </si>
  <si>
    <t>obligacje</t>
  </si>
  <si>
    <t>pozostałe**</t>
  </si>
  <si>
    <t>pożyczki na prefinansowanie z budżetu państwa</t>
  </si>
  <si>
    <t>pozostałe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</si>
  <si>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</si>
  <si>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</si>
  <si>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</si>
  <si>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</si>
  <si>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</si>
  <si>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</si>
  <si>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</si>
  <si>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2009 r.</t>
  </si>
  <si>
    <t>Wydatki bieżące razem:</t>
  </si>
  <si>
    <t>2.1</t>
  </si>
  <si>
    <t>Ogółem (1+2)</t>
  </si>
  <si>
    <t>* wydatki obejmują wydatki bieżące i majątkowe (dotyczące inwestycji rocznych i ujętych w wieloletnim programie inwestycyjnym)</t>
  </si>
  <si>
    <t>** środki własne jst, współfinansowanie z budżetu państwa oraz inne</t>
  </si>
  <si>
    <t>Rady Gminy Jaktorów z dnia  27 kwietnia 2009r</t>
  </si>
  <si>
    <t>z tego: 2009 r.</t>
  </si>
  <si>
    <t>Rady Gminy Jaktorów z dnia 27 kwietnia 2009r</t>
  </si>
  <si>
    <t>Program Operacyjny KAPITAŁ LUDZKI  
Priorytet: VII. Promocja integracji społecznej 
działanie 7.1 - Rozwój i upowszechnienie  aktywnej integracji 
Projekt pt. "Dla mnie, dla ciebie, dla nas"</t>
  </si>
  <si>
    <t xml:space="preserve"> Zmniejsza się środki na wydatki majątkowe związane z objęciem  udziałów w Spółce "Przedsiębiorstwo Gospodarki  Komunalnej Żyrardów na realizację projektu dofinansowanego z Funduszu  Spójności p.n. Budowa kanalizacji sanitarnej w Gminie o kwotę 2.000.000 zł i przenosi się na sfinansowanie  następujących wydatków: 
1) realizację zadania "Przebudowa drogi gminnej Międzyborów - Bieganów na odcinku w ulicach: Armii Krajowej, Staszica, Orzeszkowej, Kopernika do ul. Heweliusza - 1.850.000 zł,   
2) dofinansowanie do zakupu  ciężkiego samochodu  ratowniczego dla OSP w Międzyborowie - 150.000 zł. 
    Ponadto niewydatkowane środki na realizację zadania "Sporządzenie map do budowy ulic:Ks. Baranowskiego w Budach Grzybek do drogi Nr 150305 w B. Michałowskich, Armii Ludowej w Międzyborowie, Jaworowej w Henryszewie, 3 Maja i Walecznych w Grądach w kwocie 34.000 zł przenosi się na realizację zadania pn."Opracowanie dokumentacji technicznej budowy drogi gminnej ul. Alpejska w Chylicach (nr 150307W) na odcinku od ul. Warszawskiej do ul. Cichej".
 </t>
  </si>
  <si>
    <t>Opracowanie dokumentacji technicznej  budowy drogi gminnej ul. Alpejska w Chylicach (nr 150307W) na odcinku od ul. Warszawskiej do ul. Cichej</t>
  </si>
  <si>
    <t xml:space="preserve">                                   Rady Gminy Jaktorów z dnia  27 kwietnia 2009r</t>
  </si>
  <si>
    <t xml:space="preserve">                                     z dnia  27 kwietnia  2009r</t>
  </si>
  <si>
    <t>Oświata i wychowanie</t>
  </si>
  <si>
    <t>Szkoły podstawowe</t>
  </si>
  <si>
    <t>Gimnazja</t>
  </si>
  <si>
    <t>Wynagrodzenia osobowe pracowników</t>
  </si>
  <si>
    <t>Składki na ubezpieczenia społeczne</t>
  </si>
  <si>
    <t>Składki na Fundusz Pracy</t>
  </si>
  <si>
    <t>Wynagrodzenia bezosobowe</t>
  </si>
  <si>
    <t xml:space="preserve">Wydatki na zakupy inwestycyjne jednostek budżetowych </t>
  </si>
  <si>
    <r>
      <t xml:space="preserve">4) </t>
    </r>
    <r>
      <rPr>
        <u val="single"/>
        <sz val="11"/>
        <rFont val="Arial CE"/>
        <family val="0"/>
      </rPr>
      <t xml:space="preserve">dział 852 - Pomoc społeczna </t>
    </r>
    <r>
      <rPr>
        <sz val="11"/>
        <rFont val="Arial CE"/>
        <family val="0"/>
      </rPr>
      <t xml:space="preserve">-  8.200 zł: są to  środki własne Gminy   na realizację Programu Operacyjnego -  Kapitał Ludzki  - priorytet VII. Promocja integracji społecznej, numer i nazwa Działania: 7.1. Rozwój i upowszechnienie aktywnej  integracji,  tytuł projektu - . "Dla mnie, dla ciebie, dla nas" (łącznie z dotacją  zabezpiecza się  na ten cel kwotę 78.700 zł). </t>
    </r>
  </si>
  <si>
    <r>
      <t xml:space="preserve"> 2.  Planowane do pozyskania dochody w kwocie 1.123.702 zł, z tego  z tytułu podatku od środków transportowych w kwocie 1.050.000 zł oraz  uzyskane  dochody z tytułu opłaty eksploatacyjnej (702 zł)  oraz  z opłaty planistycznej i  zajęcia pasa drogowego (73.000 zł) przeznacza się na realizację następujących zadań:
 1) </t>
    </r>
    <r>
      <rPr>
        <u val="single"/>
        <sz val="11"/>
        <rFont val="Arial CE"/>
        <family val="0"/>
      </rPr>
      <t>dział 600 - Transport</t>
    </r>
    <r>
      <rPr>
        <sz val="11"/>
        <rFont val="Arial CE"/>
        <family val="0"/>
      </rPr>
      <t xml:space="preserve"> - 1.057.502 zł, z tego na opłaty za umieszczenie urządzeń w  pasie   drogi wojewódzkiej i powiatowej - 7.502 zł oraz na  zadanie: "Przebudowa  drogi gminnej Międzyborów - Bieganów na odcinku w ulicach: Armii Krajowej, Staszica, Orzeszkowej, Kopernika do ul. Heweliusza" - 1.050.000 zł, 
 2) </t>
    </r>
    <r>
      <rPr>
        <u val="single"/>
        <sz val="11"/>
        <rFont val="Arial CE"/>
        <family val="0"/>
      </rPr>
      <t>dział 700 - Gospodarka mieszkaniowa</t>
    </r>
    <r>
      <rPr>
        <sz val="11"/>
        <rFont val="Arial CE"/>
        <family val="0"/>
      </rPr>
      <t xml:space="preserve"> - 23.000 zł na wypłatę odszkodowania  za grunty ustalone decyzją starosty, 
 3) </t>
    </r>
    <r>
      <rPr>
        <u val="single"/>
        <sz val="11"/>
        <rFont val="Arial CE"/>
        <family val="0"/>
      </rPr>
      <t>dział 801 - Oświata i wychowanie</t>
    </r>
    <r>
      <rPr>
        <sz val="11"/>
        <rFont val="Arial CE"/>
        <family val="0"/>
      </rPr>
      <t xml:space="preserve"> - 35.000 zł , z tego na wydatki związane z opracowaniem  studium wykonalności  i opini zadań: Budowa Gimnazjum w Jaktorowie, ul. Warszawska 88 i Budowa Hali sportowej i Przedszkola przy Zespole Szkół Publicznych w Międzyborowie, ul. Staszica 5    -  30.000zł oraz na dofinansowanie przebudowy linii 15 kV na gruncie pod przyszłą budowę hali sportowej przy
 Zespole Szkół Publicznych w Międzyborowie  - 5.000 zł (wydatki realizuje Urząd Gminy Jaktorów),
 </t>
    </r>
  </si>
  <si>
    <t>6068, 6069</t>
  </si>
  <si>
    <t>Zakupy inwestycyjne: zakup komputera i laptopa z oprogramowaniem, drukarki, aparatu fotograficznego</t>
  </si>
  <si>
    <t>Razem dział 852 -Pomoc społeczna</t>
  </si>
  <si>
    <t>GOPS w Jaktorowie</t>
  </si>
  <si>
    <t>852-85219-4018</t>
  </si>
  <si>
    <t>852-85219-4019</t>
  </si>
  <si>
    <t>852-85219-4118</t>
  </si>
  <si>
    <t>852-85219-4119</t>
  </si>
  <si>
    <t>852-85219-4128</t>
  </si>
  <si>
    <t>852-85219-4129</t>
  </si>
  <si>
    <t>852-85219-4178</t>
  </si>
  <si>
    <t>852-85219-4179</t>
  </si>
  <si>
    <t>852-85219-4218</t>
  </si>
  <si>
    <t>852-85219-4219</t>
  </si>
  <si>
    <t>852-85219-4308</t>
  </si>
  <si>
    <t>852-85219-4309</t>
  </si>
  <si>
    <t>852-85219-6068</t>
  </si>
  <si>
    <t>852-85219-6069</t>
  </si>
  <si>
    <t>2009r</t>
  </si>
  <si>
    <t>Zakup usług obejmujących wykonanie ekspertyz, analiz i opinii</t>
  </si>
  <si>
    <t xml:space="preserve">                              Zał. Nr 1  do uchwały Nr XXXII/ 206 /2009</t>
  </si>
  <si>
    <t>Przebudowa drogi gminnej Międzyborów - Bieganów na odcinku w ulicach: Armii Krajowej, Staszica, Orzeszkowej, Kopernika do ul. Heweliusza</t>
  </si>
  <si>
    <t xml:space="preserve">                              Zał  Nr 2  do uchwały Nr XXXII/ 206 /2009</t>
  </si>
  <si>
    <t>Zał Nr 3 do uchwały Nr XXXII/ 206 /2009</t>
  </si>
  <si>
    <t>Zał. Nr 4 do uchwały  Nr XXXII/ 206 /2009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</si>
</sst>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24">
    <font>
      <sz val="10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i/>
      <sz val="11"/>
      <name val="Arial CE"/>
      <family val="0"/>
    </font>
    <font>
      <sz val="10"/>
      <name val="Arial"/>
      <family val="2"/>
    </font>
    <font>
      <b/>
      <sz val="12"/>
      <name val="Arial CE"/>
      <family val="0"/>
    </font>
    <font>
      <i/>
      <sz val="10"/>
      <name val="Arial CE"/>
      <family val="0"/>
    </font>
    <font>
      <u val="single"/>
      <sz val="11"/>
      <name val="Arial CE"/>
      <family val="0"/>
    </font>
    <font>
      <b/>
      <i/>
      <sz val="11"/>
      <name val="Arial CE"/>
      <family val="0"/>
    </font>
    <font>
      <i/>
      <sz val="10"/>
      <name val="Arial"/>
      <family val="2"/>
    </font>
    <font>
      <sz val="11"/>
      <name val="Arial"/>
      <family val="2"/>
    </font>
    <font>
      <b/>
      <sz val="10"/>
      <name val="Arial CE"/>
      <family val="0"/>
    </font>
    <font>
      <b/>
      <i/>
      <sz val="10"/>
      <name val="Arial"/>
      <family val="2"/>
    </font>
    <font>
      <b/>
      <i/>
      <sz val="11"/>
      <name val="Arial"/>
      <family val="2"/>
    </font>
    <font>
      <b/>
      <i/>
      <sz val="10"/>
      <name val="Arial CE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i/>
      <sz val="8"/>
      <name val="Arial"/>
      <family val="2"/>
    </font>
    <font>
      <sz val="9"/>
      <name val="Arial"/>
      <family val="0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>
      <alignment/>
      <protection/>
    </xf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/>
    </xf>
    <xf numFmtId="0" fontId="1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vertical="top" wrapText="1"/>
    </xf>
    <xf numFmtId="3" fontId="1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vertical="top" wrapText="1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3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3" fontId="6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vertical="top" wrapText="1"/>
    </xf>
    <xf numFmtId="0" fontId="9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3" fontId="1" fillId="0" borderId="1" xfId="0" applyNumberFormat="1" applyFont="1" applyBorder="1" applyAlignment="1">
      <alignment/>
    </xf>
    <xf numFmtId="0" fontId="2" fillId="0" borderId="0" xfId="0" applyFont="1" applyAlignment="1">
      <alignment horizontal="center"/>
    </xf>
    <xf numFmtId="3" fontId="11" fillId="0" borderId="1" xfId="0" applyNumberFormat="1" applyFont="1" applyBorder="1" applyAlignment="1">
      <alignment/>
    </xf>
    <xf numFmtId="0" fontId="1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3" fontId="11" fillId="0" borderId="1" xfId="0" applyNumberFormat="1" applyFont="1" applyBorder="1" applyAlignment="1">
      <alignment horizontal="right"/>
    </xf>
    <xf numFmtId="0" fontId="11" fillId="0" borderId="1" xfId="0" applyFont="1" applyBorder="1" applyAlignment="1">
      <alignment wrapText="1"/>
    </xf>
    <xf numFmtId="0" fontId="11" fillId="0" borderId="0" xfId="0" applyFont="1" applyAlignment="1">
      <alignment horizontal="center"/>
    </xf>
    <xf numFmtId="0" fontId="11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2" fillId="0" borderId="0" xfId="0" applyFont="1" applyAlignment="1">
      <alignment horizontal="center"/>
    </xf>
    <xf numFmtId="0" fontId="11" fillId="0" borderId="0" xfId="0" applyFont="1" applyAlignment="1">
      <alignment/>
    </xf>
    <xf numFmtId="0" fontId="1" fillId="0" borderId="1" xfId="0" applyFont="1" applyBorder="1" applyAlignment="1">
      <alignment horizontal="center" vertical="top" wrapText="1"/>
    </xf>
    <xf numFmtId="0" fontId="11" fillId="0" borderId="0" xfId="0" applyFont="1" applyAlignment="1">
      <alignment/>
    </xf>
    <xf numFmtId="49" fontId="12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/>
    </xf>
    <xf numFmtId="49" fontId="13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1" fillId="0" borderId="2" xfId="0" applyFont="1" applyBorder="1" applyAlignment="1">
      <alignment vertical="top" wrapText="1"/>
    </xf>
    <xf numFmtId="3" fontId="1" fillId="0" borderId="1" xfId="0" applyNumberFormat="1" applyFont="1" applyBorder="1" applyAlignment="1">
      <alignment horizontal="right" vertical="center"/>
    </xf>
    <xf numFmtId="3" fontId="6" fillId="0" borderId="1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0" xfId="0" applyFont="1" applyAlignment="1">
      <alignment/>
    </xf>
    <xf numFmtId="49" fontId="15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17" fillId="0" borderId="1" xfId="0" applyFont="1" applyBorder="1" applyAlignment="1">
      <alignment horizontal="center"/>
    </xf>
    <xf numFmtId="0" fontId="19" fillId="0" borderId="0" xfId="18" applyFont="1">
      <alignment/>
      <protection/>
    </xf>
    <xf numFmtId="0" fontId="20" fillId="0" borderId="0" xfId="18" applyFont="1">
      <alignment/>
      <protection/>
    </xf>
    <xf numFmtId="0" fontId="21" fillId="0" borderId="0" xfId="18" applyFont="1">
      <alignment/>
      <protection/>
    </xf>
    <xf numFmtId="0" fontId="22" fillId="0" borderId="1" xfId="18" applyFont="1" applyBorder="1" applyAlignment="1">
      <alignment horizontal="center" vertical="center"/>
      <protection/>
    </xf>
    <xf numFmtId="0" fontId="22" fillId="0" borderId="0" xfId="18" applyFont="1">
      <alignment/>
      <protection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right"/>
    </xf>
    <xf numFmtId="3" fontId="1" fillId="0" borderId="1" xfId="0" applyNumberFormat="1" applyFont="1" applyFill="1" applyBorder="1" applyAlignment="1">
      <alignment vertical="center" wrapText="1"/>
    </xf>
    <xf numFmtId="3" fontId="1" fillId="0" borderId="1" xfId="0" applyNumberFormat="1" applyFont="1" applyBorder="1" applyAlignment="1">
      <alignment horizontal="right"/>
    </xf>
    <xf numFmtId="0" fontId="1" fillId="0" borderId="4" xfId="0" applyFont="1" applyBorder="1" applyAlignment="1">
      <alignment horizontal="center" vertical="center"/>
    </xf>
    <xf numFmtId="0" fontId="20" fillId="0" borderId="1" xfId="18" applyFont="1" applyFill="1" applyBorder="1" applyAlignment="1">
      <alignment horizontal="center" vertical="center" wrapText="1"/>
      <protection/>
    </xf>
    <xf numFmtId="0" fontId="19" fillId="0" borderId="0" xfId="18" applyFont="1" applyFill="1">
      <alignment/>
      <protection/>
    </xf>
    <xf numFmtId="0" fontId="23" fillId="0" borderId="5" xfId="18" applyFont="1" applyBorder="1" applyAlignment="1">
      <alignment horizontal="center"/>
      <protection/>
    </xf>
    <xf numFmtId="0" fontId="23" fillId="0" borderId="5" xfId="18" applyFont="1" applyBorder="1" applyAlignment="1">
      <alignment vertical="top" wrapText="1"/>
      <protection/>
    </xf>
    <xf numFmtId="0" fontId="22" fillId="0" borderId="6" xfId="18" applyFont="1" applyBorder="1">
      <alignment/>
      <protection/>
    </xf>
    <xf numFmtId="0" fontId="23" fillId="0" borderId="6" xfId="18" applyFont="1" applyBorder="1" applyAlignment="1">
      <alignment horizontal="center"/>
      <protection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22" fillId="0" borderId="7" xfId="18" applyFont="1" applyBorder="1" applyAlignment="1">
      <alignment horizontal="center" vertical="center"/>
      <protection/>
    </xf>
    <xf numFmtId="0" fontId="22" fillId="0" borderId="7" xfId="18" applyFont="1" applyBorder="1">
      <alignment/>
      <protection/>
    </xf>
    <xf numFmtId="0" fontId="19" fillId="0" borderId="1" xfId="18" applyFont="1" applyBorder="1">
      <alignment/>
      <protection/>
    </xf>
    <xf numFmtId="0" fontId="19" fillId="0" borderId="1" xfId="18" applyFont="1" applyBorder="1" applyAlignment="1">
      <alignment/>
      <protection/>
    </xf>
    <xf numFmtId="0" fontId="22" fillId="0" borderId="1" xfId="18" applyFont="1" applyBorder="1">
      <alignment/>
      <protection/>
    </xf>
    <xf numFmtId="0" fontId="22" fillId="0" borderId="1" xfId="18" applyFont="1" applyBorder="1" applyAlignment="1">
      <alignment/>
      <protection/>
    </xf>
    <xf numFmtId="0" fontId="23" fillId="0" borderId="0" xfId="18" applyFont="1">
      <alignment/>
      <protection/>
    </xf>
    <xf numFmtId="3" fontId="22" fillId="0" borderId="1" xfId="18" applyNumberFormat="1" applyFont="1" applyBorder="1">
      <alignment/>
      <protection/>
    </xf>
    <xf numFmtId="0" fontId="22" fillId="0" borderId="6" xfId="18" applyFont="1" applyBorder="1" applyAlignment="1">
      <alignment horizontal="left"/>
      <protection/>
    </xf>
    <xf numFmtId="3" fontId="20" fillId="0" borderId="5" xfId="18" applyNumberFormat="1" applyFont="1" applyBorder="1">
      <alignment/>
      <protection/>
    </xf>
    <xf numFmtId="3" fontId="23" fillId="0" borderId="5" xfId="18" applyNumberFormat="1" applyFont="1" applyBorder="1">
      <alignment/>
      <protection/>
    </xf>
    <xf numFmtId="3" fontId="23" fillId="0" borderId="1" xfId="18" applyNumberFormat="1" applyFont="1" applyBorder="1">
      <alignment/>
      <protection/>
    </xf>
    <xf numFmtId="3" fontId="22" fillId="0" borderId="1" xfId="18" applyNumberFormat="1" applyFont="1" applyBorder="1">
      <alignment/>
      <protection/>
    </xf>
    <xf numFmtId="0" fontId="22" fillId="0" borderId="1" xfId="18" applyFont="1" applyBorder="1">
      <alignment/>
      <protection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9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9" fillId="0" borderId="0" xfId="18" applyFont="1" applyAlignment="1">
      <alignment horizontal="center"/>
      <protection/>
    </xf>
    <xf numFmtId="0" fontId="13" fillId="0" borderId="0" xfId="18" applyFont="1" applyAlignment="1">
      <alignment horizontal="center"/>
      <protection/>
    </xf>
    <xf numFmtId="0" fontId="13" fillId="0" borderId="0" xfId="18" applyFont="1" applyAlignment="1">
      <alignment horizontal="left"/>
      <protection/>
    </xf>
    <xf numFmtId="0" fontId="20" fillId="0" borderId="1" xfId="18" applyFont="1" applyFill="1" applyBorder="1" applyAlignment="1">
      <alignment horizontal="center" vertical="center"/>
      <protection/>
    </xf>
    <xf numFmtId="0" fontId="20" fillId="0" borderId="1" xfId="18" applyFont="1" applyFill="1" applyBorder="1" applyAlignment="1">
      <alignment horizontal="center" vertical="center" wrapText="1"/>
      <protection/>
    </xf>
    <xf numFmtId="0" fontId="18" fillId="0" borderId="0" xfId="18" applyFont="1" applyAlignment="1">
      <alignment horizontal="center"/>
      <protection/>
    </xf>
    <xf numFmtId="0" fontId="20" fillId="0" borderId="12" xfId="18" applyFont="1" applyBorder="1" applyAlignment="1">
      <alignment horizontal="center"/>
      <protection/>
    </xf>
    <xf numFmtId="0" fontId="20" fillId="0" borderId="13" xfId="18" applyFont="1" applyBorder="1" applyAlignment="1">
      <alignment horizontal="center"/>
      <protection/>
    </xf>
    <xf numFmtId="0" fontId="22" fillId="0" borderId="6" xfId="18" applyFont="1" applyBorder="1" applyAlignment="1">
      <alignment horizontal="center" vertical="center"/>
      <protection/>
    </xf>
    <xf numFmtId="0" fontId="13" fillId="0" borderId="14" xfId="18" applyFont="1" applyBorder="1" applyAlignment="1">
      <alignment horizontal="left" vertical="top" wrapText="1"/>
      <protection/>
    </xf>
    <xf numFmtId="0" fontId="13" fillId="0" borderId="15" xfId="18" applyFont="1" applyBorder="1" applyAlignment="1">
      <alignment horizontal="left" vertical="top" wrapText="1"/>
      <protection/>
    </xf>
    <xf numFmtId="0" fontId="13" fillId="0" borderId="16" xfId="18" applyFont="1" applyBorder="1" applyAlignment="1">
      <alignment horizontal="left" vertical="top" wrapText="1"/>
      <protection/>
    </xf>
    <xf numFmtId="0" fontId="13" fillId="0" borderId="17" xfId="18" applyFont="1" applyBorder="1" applyAlignment="1">
      <alignment horizontal="left" vertical="top" wrapText="1"/>
      <protection/>
    </xf>
    <xf numFmtId="0" fontId="13" fillId="0" borderId="0" xfId="18" applyFont="1" applyBorder="1" applyAlignment="1">
      <alignment horizontal="left" vertical="top" wrapText="1"/>
      <protection/>
    </xf>
    <xf numFmtId="0" fontId="13" fillId="0" borderId="18" xfId="18" applyFont="1" applyBorder="1" applyAlignment="1">
      <alignment horizontal="left" vertical="top" wrapText="1"/>
      <protection/>
    </xf>
    <xf numFmtId="0" fontId="20" fillId="0" borderId="19" xfId="18" applyFont="1" applyBorder="1" applyAlignment="1">
      <alignment horizontal="center"/>
      <protection/>
    </xf>
    <xf numFmtId="0" fontId="20" fillId="0" borderId="20" xfId="18" applyFont="1" applyBorder="1" applyAlignment="1">
      <alignment horizontal="center"/>
      <protection/>
    </xf>
    <xf numFmtId="0" fontId="23" fillId="0" borderId="1" xfId="18" applyFont="1" applyBorder="1" applyAlignment="1">
      <alignment horizontal="center"/>
      <protection/>
    </xf>
    <xf numFmtId="0" fontId="23" fillId="0" borderId="3" xfId="18" applyFont="1" applyBorder="1" applyAlignment="1">
      <alignment horizontal="center"/>
      <protection/>
    </xf>
    <xf numFmtId="0" fontId="23" fillId="0" borderId="2" xfId="18" applyFont="1" applyBorder="1" applyAlignment="1">
      <alignment horizontal="center"/>
      <protection/>
    </xf>
    <xf numFmtId="0" fontId="21" fillId="0" borderId="0" xfId="18" applyFont="1" applyAlignment="1">
      <alignment horizontal="left" vertical="top" wrapText="1"/>
      <protection/>
    </xf>
    <xf numFmtId="3" fontId="6" fillId="0" borderId="1" xfId="0" applyNumberFormat="1" applyFont="1" applyBorder="1" applyAlignment="1">
      <alignment vertical="center" wrapText="1"/>
    </xf>
  </cellXfs>
  <cellStyles count="9">
    <cellStyle name="Normal" xfId="0"/>
    <cellStyle name="Comma" xfId="15"/>
    <cellStyle name="Comma [0]" xfId="16"/>
    <cellStyle name="Hyperlink" xfId="17"/>
    <cellStyle name="Normalny_zal_Szczecin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9"/>
  <sheetViews>
    <sheetView workbookViewId="0" topLeftCell="A1">
      <selection activeCell="D1" sqref="D1:E1"/>
    </sheetView>
  </sheetViews>
  <sheetFormatPr defaultColWidth="9.00390625" defaultRowHeight="12.75"/>
  <cols>
    <col min="1" max="1" width="6.00390625" style="0" customWidth="1"/>
    <col min="2" max="2" width="9.25390625" style="0" bestFit="1" customWidth="1"/>
    <col min="3" max="3" width="6.625" style="0" customWidth="1"/>
    <col min="4" max="4" width="60.25390625" style="0" customWidth="1"/>
    <col min="5" max="5" width="13.875" style="0" customWidth="1"/>
  </cols>
  <sheetData>
    <row r="1" spans="4:5" ht="17.25" customHeight="1">
      <c r="D1" s="114" t="s">
        <v>163</v>
      </c>
      <c r="E1" s="114"/>
    </row>
    <row r="2" spans="4:5" ht="16.5" customHeight="1">
      <c r="D2" s="114" t="s">
        <v>131</v>
      </c>
      <c r="E2" s="114"/>
    </row>
    <row r="3" ht="15" customHeight="1">
      <c r="D3" s="35"/>
    </row>
    <row r="4" spans="1:5" ht="23.25" customHeight="1">
      <c r="A4" s="3"/>
      <c r="B4" s="115" t="s">
        <v>87</v>
      </c>
      <c r="C4" s="115"/>
      <c r="D4" s="115"/>
      <c r="E4" s="115"/>
    </row>
    <row r="5" spans="1:5" ht="19.5" customHeight="1">
      <c r="A5" s="3"/>
      <c r="B5" s="6"/>
      <c r="C5" s="6"/>
      <c r="D5" s="60" t="s">
        <v>47</v>
      </c>
      <c r="E5" s="6"/>
    </row>
    <row r="6" spans="1:4" ht="22.5" customHeight="1">
      <c r="A6" s="36"/>
      <c r="B6" s="36" t="s">
        <v>41</v>
      </c>
      <c r="C6" s="36"/>
      <c r="D6" s="36"/>
    </row>
    <row r="7" spans="1:5" s="38" customFormat="1" ht="24.75" customHeight="1">
      <c r="A7" s="37" t="s">
        <v>22</v>
      </c>
      <c r="B7" s="37" t="s">
        <v>23</v>
      </c>
      <c r="C7" s="37" t="s">
        <v>24</v>
      </c>
      <c r="D7" s="37" t="s">
        <v>42</v>
      </c>
      <c r="E7" s="37" t="s">
        <v>49</v>
      </c>
    </row>
    <row r="8" spans="1:5" s="34" customFormat="1" ht="18" customHeight="1">
      <c r="A8" s="37">
        <v>1</v>
      </c>
      <c r="B8" s="37">
        <v>2</v>
      </c>
      <c r="C8" s="37">
        <v>3</v>
      </c>
      <c r="D8" s="37">
        <v>4</v>
      </c>
      <c r="E8" s="47">
        <v>5</v>
      </c>
    </row>
    <row r="9" spans="1:5" s="41" customFormat="1" ht="39.75" customHeight="1">
      <c r="A9" s="39">
        <v>756</v>
      </c>
      <c r="B9" s="10"/>
      <c r="C9" s="10"/>
      <c r="D9" s="40" t="s">
        <v>43</v>
      </c>
      <c r="E9" s="85">
        <f>E10+E12</f>
        <v>1123702</v>
      </c>
    </row>
    <row r="10" spans="1:5" s="34" customFormat="1" ht="42.75">
      <c r="A10" s="37"/>
      <c r="B10" s="42">
        <v>75615</v>
      </c>
      <c r="C10" s="37"/>
      <c r="D10" s="18" t="s">
        <v>44</v>
      </c>
      <c r="E10" s="86">
        <f>E11</f>
        <v>1050000</v>
      </c>
    </row>
    <row r="11" spans="1:5" s="34" customFormat="1" ht="18.75" customHeight="1">
      <c r="A11" s="37"/>
      <c r="B11" s="37"/>
      <c r="C11" s="43" t="s">
        <v>45</v>
      </c>
      <c r="D11" s="44" t="s">
        <v>46</v>
      </c>
      <c r="E11" s="8">
        <v>1050000</v>
      </c>
    </row>
    <row r="12" spans="1:5" s="34" customFormat="1" ht="30" customHeight="1">
      <c r="A12" s="37"/>
      <c r="B12" s="42">
        <v>75618</v>
      </c>
      <c r="C12" s="43"/>
      <c r="D12" s="18" t="s">
        <v>52</v>
      </c>
      <c r="E12" s="87">
        <f>E13+E14</f>
        <v>73702</v>
      </c>
    </row>
    <row r="13" spans="1:5" s="34" customFormat="1" ht="17.25" customHeight="1">
      <c r="A13" s="37"/>
      <c r="B13" s="42"/>
      <c r="C13" s="43" t="s">
        <v>85</v>
      </c>
      <c r="D13" s="18" t="s">
        <v>86</v>
      </c>
      <c r="E13" s="87">
        <v>702</v>
      </c>
    </row>
    <row r="14" spans="1:5" s="34" customFormat="1" ht="30" customHeight="1">
      <c r="A14" s="37"/>
      <c r="B14" s="37"/>
      <c r="C14" s="42" t="s">
        <v>51</v>
      </c>
      <c r="D14" s="18" t="s">
        <v>53</v>
      </c>
      <c r="E14" s="87">
        <v>73000</v>
      </c>
    </row>
    <row r="15" spans="1:5" s="3" customFormat="1" ht="22.5" customHeight="1">
      <c r="A15" s="54">
        <v>852</v>
      </c>
      <c r="B15" s="5"/>
      <c r="C15" s="5"/>
      <c r="D15" s="59" t="s">
        <v>82</v>
      </c>
      <c r="E15" s="55">
        <f>E16</f>
        <v>68500</v>
      </c>
    </row>
    <row r="16" spans="1:5" s="3" customFormat="1" ht="18.75" customHeight="1">
      <c r="A16" s="5"/>
      <c r="B16" s="5">
        <v>85219</v>
      </c>
      <c r="C16" s="5"/>
      <c r="D16" s="13" t="s">
        <v>83</v>
      </c>
      <c r="E16" s="19">
        <f>E17</f>
        <v>68500</v>
      </c>
    </row>
    <row r="17" spans="1:5" s="3" customFormat="1" ht="30.75" customHeight="1">
      <c r="A17" s="5"/>
      <c r="B17" s="5"/>
      <c r="C17" s="5">
        <v>2008</v>
      </c>
      <c r="D17" s="18" t="s">
        <v>84</v>
      </c>
      <c r="E17" s="8">
        <v>68500</v>
      </c>
    </row>
    <row r="18" spans="1:5" ht="21" customHeight="1">
      <c r="A18" s="1"/>
      <c r="B18" s="1"/>
      <c r="C18" s="1"/>
      <c r="D18" s="37" t="s">
        <v>50</v>
      </c>
      <c r="E18" s="16">
        <f>E9+E15</f>
        <v>1192202</v>
      </c>
    </row>
    <row r="19" spans="1:5" s="36" customFormat="1" ht="14.25">
      <c r="A19" s="45"/>
      <c r="B19" s="45"/>
      <c r="C19" s="45"/>
      <c r="D19" s="45"/>
      <c r="E19" s="46"/>
    </row>
    <row r="20" s="3" customFormat="1" ht="15.75" customHeight="1">
      <c r="A20" s="3" t="s">
        <v>21</v>
      </c>
    </row>
    <row r="21" spans="1:5" s="6" customFormat="1" ht="31.5" customHeight="1">
      <c r="A21" s="5" t="s">
        <v>22</v>
      </c>
      <c r="B21" s="5" t="s">
        <v>23</v>
      </c>
      <c r="C21" s="5" t="s">
        <v>24</v>
      </c>
      <c r="D21" s="5" t="s">
        <v>25</v>
      </c>
      <c r="E21" s="48" t="s">
        <v>54</v>
      </c>
    </row>
    <row r="22" spans="1:5" s="57" customFormat="1" ht="18" customHeight="1">
      <c r="A22" s="53">
        <v>600</v>
      </c>
      <c r="B22" s="53"/>
      <c r="C22" s="53"/>
      <c r="D22" s="58" t="s">
        <v>34</v>
      </c>
      <c r="E22" s="52">
        <f>E23</f>
        <v>1057502</v>
      </c>
    </row>
    <row r="23" spans="1:5" s="6" customFormat="1" ht="18.75" customHeight="1">
      <c r="A23" s="5"/>
      <c r="B23" s="5">
        <v>60016</v>
      </c>
      <c r="C23" s="5"/>
      <c r="D23" s="13" t="s">
        <v>35</v>
      </c>
      <c r="E23" s="8">
        <f>E24+E25</f>
        <v>1057502</v>
      </c>
    </row>
    <row r="24" spans="1:5" s="6" customFormat="1" ht="18.75" customHeight="1">
      <c r="A24" s="5"/>
      <c r="B24" s="5"/>
      <c r="C24" s="5">
        <v>4430</v>
      </c>
      <c r="D24" s="13" t="s">
        <v>88</v>
      </c>
      <c r="E24" s="8">
        <v>7502</v>
      </c>
    </row>
    <row r="25" spans="1:5" s="6" customFormat="1" ht="18.75" customHeight="1">
      <c r="A25" s="5"/>
      <c r="B25" s="5"/>
      <c r="C25" s="5">
        <v>6050</v>
      </c>
      <c r="D25" s="13" t="s">
        <v>28</v>
      </c>
      <c r="E25" s="8">
        <v>1050000</v>
      </c>
    </row>
    <row r="26" spans="1:5" s="57" customFormat="1" ht="22.5" customHeight="1">
      <c r="A26" s="53">
        <v>700</v>
      </c>
      <c r="B26" s="77"/>
      <c r="C26" s="77"/>
      <c r="D26" s="59" t="s">
        <v>89</v>
      </c>
      <c r="E26" s="52">
        <f>E27</f>
        <v>23000</v>
      </c>
    </row>
    <row r="27" spans="1:5" s="6" customFormat="1" ht="21" customHeight="1">
      <c r="A27" s="67"/>
      <c r="B27" s="37">
        <v>70005</v>
      </c>
      <c r="C27" s="67"/>
      <c r="D27" s="18" t="s">
        <v>90</v>
      </c>
      <c r="E27" s="8">
        <f>E28</f>
        <v>23000</v>
      </c>
    </row>
    <row r="28" spans="1:5" s="6" customFormat="1" ht="18.75" customHeight="1">
      <c r="A28" s="5"/>
      <c r="B28" s="5"/>
      <c r="C28" s="5">
        <v>4590</v>
      </c>
      <c r="D28" s="1" t="s">
        <v>91</v>
      </c>
      <c r="E28" s="8">
        <v>23000</v>
      </c>
    </row>
    <row r="29" spans="1:5" s="57" customFormat="1" ht="18.75" customHeight="1">
      <c r="A29" s="53">
        <v>801</v>
      </c>
      <c r="B29" s="53"/>
      <c r="C29" s="53"/>
      <c r="D29" s="59" t="s">
        <v>133</v>
      </c>
      <c r="E29" s="52">
        <f>E30+E32</f>
        <v>35000</v>
      </c>
    </row>
    <row r="30" spans="1:5" s="6" customFormat="1" ht="18.75" customHeight="1">
      <c r="A30" s="5"/>
      <c r="B30" s="5">
        <v>80101</v>
      </c>
      <c r="C30" s="5"/>
      <c r="D30" s="1" t="s">
        <v>134</v>
      </c>
      <c r="E30" s="8">
        <f>E31+E32</f>
        <v>20000</v>
      </c>
    </row>
    <row r="31" spans="1:5" s="6" customFormat="1" ht="18.75" customHeight="1">
      <c r="A31" s="5"/>
      <c r="B31" s="5"/>
      <c r="C31" s="5">
        <v>4300</v>
      </c>
      <c r="D31" s="1" t="s">
        <v>27</v>
      </c>
      <c r="E31" s="8">
        <v>5000</v>
      </c>
    </row>
    <row r="32" spans="1:5" s="6" customFormat="1" ht="18.75" customHeight="1">
      <c r="A32" s="5"/>
      <c r="B32" s="5"/>
      <c r="C32" s="5">
        <v>4390</v>
      </c>
      <c r="D32" s="1" t="s">
        <v>162</v>
      </c>
      <c r="E32" s="8">
        <v>15000</v>
      </c>
    </row>
    <row r="33" spans="1:5" s="6" customFormat="1" ht="18.75" customHeight="1">
      <c r="A33" s="5"/>
      <c r="B33" s="5">
        <v>80110</v>
      </c>
      <c r="C33" s="5"/>
      <c r="D33" s="1" t="s">
        <v>135</v>
      </c>
      <c r="E33" s="8">
        <f>E34</f>
        <v>15000</v>
      </c>
    </row>
    <row r="34" spans="1:5" s="6" customFormat="1" ht="18.75" customHeight="1">
      <c r="A34" s="5"/>
      <c r="B34" s="5"/>
      <c r="C34" s="5">
        <v>4390</v>
      </c>
      <c r="D34" s="1" t="s">
        <v>162</v>
      </c>
      <c r="E34" s="8">
        <v>15000</v>
      </c>
    </row>
    <row r="35" spans="1:5" s="61" customFormat="1" ht="18.75" customHeight="1">
      <c r="A35" s="53">
        <v>852</v>
      </c>
      <c r="B35" s="59"/>
      <c r="C35" s="59"/>
      <c r="D35" s="59" t="s">
        <v>82</v>
      </c>
      <c r="E35" s="52">
        <f>E36</f>
        <v>76700</v>
      </c>
    </row>
    <row r="36" spans="1:5" s="7" customFormat="1" ht="18.75" customHeight="1">
      <c r="A36" s="10"/>
      <c r="B36" s="5">
        <v>85219</v>
      </c>
      <c r="C36" s="30"/>
      <c r="D36" s="4" t="s">
        <v>83</v>
      </c>
      <c r="E36" s="8">
        <f>E37+E38+E39+E40+E41+E42+E43+E44+E45+E46+E47+E48+E49+E50</f>
        <v>76700</v>
      </c>
    </row>
    <row r="37" spans="1:5" s="7" customFormat="1" ht="18.75" customHeight="1">
      <c r="A37" s="10"/>
      <c r="B37" s="5"/>
      <c r="C37" s="5">
        <v>4018</v>
      </c>
      <c r="D37" s="4" t="s">
        <v>136</v>
      </c>
      <c r="E37" s="8">
        <v>14309</v>
      </c>
    </row>
    <row r="38" spans="1:5" s="7" customFormat="1" ht="18.75" customHeight="1">
      <c r="A38" s="10"/>
      <c r="B38" s="5"/>
      <c r="C38" s="5">
        <v>4019</v>
      </c>
      <c r="D38" s="4" t="s">
        <v>136</v>
      </c>
      <c r="E38" s="8">
        <v>1714</v>
      </c>
    </row>
    <row r="39" spans="1:5" s="7" customFormat="1" ht="18.75" customHeight="1">
      <c r="A39" s="10"/>
      <c r="B39" s="5"/>
      <c r="C39" s="5">
        <v>4118</v>
      </c>
      <c r="D39" s="4" t="s">
        <v>137</v>
      </c>
      <c r="E39" s="8">
        <v>3150</v>
      </c>
    </row>
    <row r="40" spans="1:5" s="7" customFormat="1" ht="18.75" customHeight="1">
      <c r="A40" s="10"/>
      <c r="B40" s="5"/>
      <c r="C40" s="5">
        <v>4119</v>
      </c>
      <c r="D40" s="4" t="s">
        <v>137</v>
      </c>
      <c r="E40" s="8">
        <v>377</v>
      </c>
    </row>
    <row r="41" spans="1:5" s="7" customFormat="1" ht="18.75" customHeight="1">
      <c r="A41" s="10"/>
      <c r="B41" s="5"/>
      <c r="C41" s="5">
        <v>4128</v>
      </c>
      <c r="D41" s="4" t="s">
        <v>138</v>
      </c>
      <c r="E41" s="8">
        <v>491</v>
      </c>
    </row>
    <row r="42" spans="1:5" s="7" customFormat="1" ht="18.75" customHeight="1">
      <c r="A42" s="10"/>
      <c r="B42" s="5"/>
      <c r="C42" s="5">
        <v>4129</v>
      </c>
      <c r="D42" s="4" t="s">
        <v>138</v>
      </c>
      <c r="E42" s="8">
        <v>59</v>
      </c>
    </row>
    <row r="43" spans="1:5" s="7" customFormat="1" ht="18.75" customHeight="1">
      <c r="A43" s="10"/>
      <c r="B43" s="5"/>
      <c r="C43" s="5">
        <v>4178</v>
      </c>
      <c r="D43" s="4" t="s">
        <v>139</v>
      </c>
      <c r="E43" s="8">
        <v>5715</v>
      </c>
    </row>
    <row r="44" spans="1:5" s="7" customFormat="1" ht="18.75" customHeight="1">
      <c r="A44" s="10"/>
      <c r="B44" s="5"/>
      <c r="C44" s="5">
        <v>4179</v>
      </c>
      <c r="D44" s="4" t="s">
        <v>139</v>
      </c>
      <c r="E44" s="8">
        <v>685</v>
      </c>
    </row>
    <row r="45" spans="1:5" s="7" customFormat="1" ht="18.75" customHeight="1">
      <c r="A45" s="10"/>
      <c r="B45" s="4"/>
      <c r="C45" s="5">
        <v>4218</v>
      </c>
      <c r="D45" s="4" t="s">
        <v>26</v>
      </c>
      <c r="E45" s="8">
        <v>11080</v>
      </c>
    </row>
    <row r="46" spans="1:5" s="7" customFormat="1" ht="18.75" customHeight="1">
      <c r="A46" s="10"/>
      <c r="B46" s="4"/>
      <c r="C46" s="5">
        <v>4219</v>
      </c>
      <c r="D46" s="4" t="s">
        <v>26</v>
      </c>
      <c r="E46" s="8">
        <v>1320</v>
      </c>
    </row>
    <row r="47" spans="1:5" s="7" customFormat="1" ht="18.75" customHeight="1">
      <c r="A47" s="10"/>
      <c r="B47" s="4"/>
      <c r="C47" s="5">
        <v>4308</v>
      </c>
      <c r="D47" s="4" t="s">
        <v>27</v>
      </c>
      <c r="E47" s="8">
        <v>26611</v>
      </c>
    </row>
    <row r="48" spans="1:5" s="3" customFormat="1" ht="19.5" customHeight="1">
      <c r="A48" s="5"/>
      <c r="B48" s="5"/>
      <c r="C48" s="5">
        <v>4309</v>
      </c>
      <c r="D48" s="4" t="s">
        <v>27</v>
      </c>
      <c r="E48" s="8">
        <v>3189</v>
      </c>
    </row>
    <row r="49" spans="1:5" s="3" customFormat="1" ht="19.5" customHeight="1">
      <c r="A49" s="5"/>
      <c r="B49" s="5"/>
      <c r="C49" s="5">
        <v>6068</v>
      </c>
      <c r="D49" s="4" t="s">
        <v>140</v>
      </c>
      <c r="E49" s="8">
        <v>7144</v>
      </c>
    </row>
    <row r="50" spans="1:5" s="3" customFormat="1" ht="20.25" customHeight="1">
      <c r="A50" s="5"/>
      <c r="B50" s="5"/>
      <c r="C50" s="5">
        <v>6069</v>
      </c>
      <c r="D50" s="4" t="s">
        <v>140</v>
      </c>
      <c r="E50" s="8">
        <v>856</v>
      </c>
    </row>
    <row r="51" spans="1:5" s="3" customFormat="1" ht="18.75" customHeight="1">
      <c r="A51" s="4"/>
      <c r="B51" s="4"/>
      <c r="C51" s="5"/>
      <c r="D51" s="54" t="s">
        <v>36</v>
      </c>
      <c r="E51" s="16">
        <f>E22+E26+E29+E35</f>
        <v>1192202</v>
      </c>
    </row>
    <row r="52" s="3" customFormat="1" ht="15.75" customHeight="1">
      <c r="A52" s="3" t="s">
        <v>29</v>
      </c>
    </row>
    <row r="53" spans="1:5" s="3" customFormat="1" ht="58.5" customHeight="1">
      <c r="A53" s="113" t="s">
        <v>0</v>
      </c>
      <c r="B53" s="113"/>
      <c r="C53" s="113"/>
      <c r="D53" s="113"/>
      <c r="E53" s="113"/>
    </row>
    <row r="54" spans="1:5" s="3" customFormat="1" ht="217.5" customHeight="1">
      <c r="A54" s="113" t="s">
        <v>142</v>
      </c>
      <c r="B54" s="113"/>
      <c r="C54" s="113"/>
      <c r="D54" s="113"/>
      <c r="E54" s="113"/>
    </row>
    <row r="55" spans="1:5" s="3" customFormat="1" ht="60" customHeight="1">
      <c r="A55" s="113" t="s">
        <v>141</v>
      </c>
      <c r="B55" s="113"/>
      <c r="C55" s="113"/>
      <c r="D55" s="113"/>
      <c r="E55" s="113"/>
    </row>
    <row r="56" spans="1:5" s="3" customFormat="1" ht="18" customHeight="1">
      <c r="A56" s="113"/>
      <c r="B56" s="113"/>
      <c r="C56" s="113"/>
      <c r="D56" s="113"/>
      <c r="E56" s="113"/>
    </row>
    <row r="57" spans="1:5" s="3" customFormat="1" ht="18" customHeight="1">
      <c r="A57" s="113"/>
      <c r="B57" s="113"/>
      <c r="C57" s="113"/>
      <c r="D57" s="113"/>
      <c r="E57" s="113"/>
    </row>
    <row r="58" spans="4:5" s="3" customFormat="1" ht="17.25" customHeight="1">
      <c r="D58" s="112" t="s">
        <v>20</v>
      </c>
      <c r="E58" s="112"/>
    </row>
    <row r="59" spans="4:5" s="3" customFormat="1" ht="25.5" customHeight="1">
      <c r="D59" s="112" t="s">
        <v>30</v>
      </c>
      <c r="E59" s="112"/>
    </row>
  </sheetData>
  <mergeCells count="10">
    <mergeCell ref="D1:E1"/>
    <mergeCell ref="B4:E4"/>
    <mergeCell ref="A53:E53"/>
    <mergeCell ref="A54:E54"/>
    <mergeCell ref="D58:E58"/>
    <mergeCell ref="D59:E59"/>
    <mergeCell ref="A55:E55"/>
    <mergeCell ref="D2:E2"/>
    <mergeCell ref="A56:E56"/>
    <mergeCell ref="A57:E57"/>
  </mergeCells>
  <printOptions/>
  <pageMargins left="0.56" right="0.17" top="0.7" bottom="0.61" header="0.5" footer="0.5"/>
  <pageSetup horizontalDpi="600" verticalDpi="600" orientation="portrait" paperSize="9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7">
      <selection activeCell="D1" sqref="D1:F1"/>
    </sheetView>
  </sheetViews>
  <sheetFormatPr defaultColWidth="9.00390625" defaultRowHeight="12.75"/>
  <cols>
    <col min="1" max="1" width="5.875" style="49" customWidth="1"/>
    <col min="2" max="2" width="9.875" style="49" customWidth="1"/>
    <col min="3" max="3" width="7.125" style="49" customWidth="1"/>
    <col min="4" max="4" width="43.25390625" style="49" customWidth="1"/>
    <col min="5" max="5" width="13.00390625" style="49" customWidth="1"/>
    <col min="6" max="6" width="12.25390625" style="49" customWidth="1"/>
    <col min="7" max="16384" width="9.125" style="49" customWidth="1"/>
  </cols>
  <sheetData>
    <row r="1" spans="4:6" ht="18" customHeight="1">
      <c r="D1" s="114" t="s">
        <v>165</v>
      </c>
      <c r="E1" s="114"/>
      <c r="F1" s="114"/>
    </row>
    <row r="2" spans="4:6" ht="17.25" customHeight="1">
      <c r="D2" s="114" t="s">
        <v>55</v>
      </c>
      <c r="E2" s="114"/>
      <c r="F2" s="114"/>
    </row>
    <row r="3" spans="4:6" ht="16.5" customHeight="1">
      <c r="D3" s="114" t="s">
        <v>132</v>
      </c>
      <c r="E3" s="114"/>
      <c r="F3" s="114"/>
    </row>
    <row r="4" spans="2:6" ht="31.5" customHeight="1">
      <c r="B4" s="116" t="s">
        <v>60</v>
      </c>
      <c r="C4" s="116"/>
      <c r="D4" s="116"/>
      <c r="E4" s="116"/>
      <c r="F4" s="116"/>
    </row>
    <row r="5" spans="1:6" ht="34.5" customHeight="1">
      <c r="A5" s="117" t="s">
        <v>56</v>
      </c>
      <c r="B5" s="117"/>
      <c r="C5" s="117"/>
      <c r="D5" s="51"/>
      <c r="E5" s="51"/>
      <c r="F5" s="51"/>
    </row>
    <row r="6" spans="1:6" ht="20.25" customHeight="1">
      <c r="A6" s="1" t="s">
        <v>22</v>
      </c>
      <c r="B6" s="5" t="s">
        <v>23</v>
      </c>
      <c r="C6" s="5" t="s">
        <v>24</v>
      </c>
      <c r="D6" s="5" t="s">
        <v>25</v>
      </c>
      <c r="E6" s="54" t="s">
        <v>48</v>
      </c>
      <c r="F6" s="5" t="s">
        <v>49</v>
      </c>
    </row>
    <row r="7" spans="1:6" ht="22.5" customHeight="1">
      <c r="A7" s="75" t="s">
        <v>31</v>
      </c>
      <c r="B7" s="64"/>
      <c r="C7" s="65"/>
      <c r="D7" s="76" t="s">
        <v>17</v>
      </c>
      <c r="E7" s="16">
        <f>E8</f>
        <v>2000000</v>
      </c>
      <c r="F7" s="50">
        <f>F8</f>
        <v>0</v>
      </c>
    </row>
    <row r="8" spans="1:6" ht="23.25" customHeight="1">
      <c r="A8" s="20"/>
      <c r="B8" s="66" t="s">
        <v>32</v>
      </c>
      <c r="C8" s="67"/>
      <c r="D8" s="18" t="s">
        <v>18</v>
      </c>
      <c r="E8" s="8">
        <f>E9</f>
        <v>2000000</v>
      </c>
      <c r="F8" s="50">
        <f>F9</f>
        <v>0</v>
      </c>
    </row>
    <row r="9" spans="1:6" s="6" customFormat="1" ht="44.25" customHeight="1">
      <c r="A9" s="29"/>
      <c r="B9" s="2"/>
      <c r="C9" s="2">
        <v>6010</v>
      </c>
      <c r="D9" s="9" t="s">
        <v>13</v>
      </c>
      <c r="E9" s="8">
        <v>2000000</v>
      </c>
      <c r="F9" s="19"/>
    </row>
    <row r="10" spans="1:6" s="6" customFormat="1" ht="24" customHeight="1">
      <c r="A10" s="53">
        <v>600</v>
      </c>
      <c r="B10" s="53"/>
      <c r="C10" s="53"/>
      <c r="D10" s="58" t="s">
        <v>34</v>
      </c>
      <c r="E10" s="52">
        <f>E11</f>
        <v>34000</v>
      </c>
      <c r="F10" s="55">
        <f>F11</f>
        <v>1884000</v>
      </c>
    </row>
    <row r="11" spans="1:6" s="6" customFormat="1" ht="18.75" customHeight="1">
      <c r="A11" s="5"/>
      <c r="B11" s="5">
        <v>60016</v>
      </c>
      <c r="C11" s="5"/>
      <c r="D11" s="13" t="s">
        <v>35</v>
      </c>
      <c r="E11" s="8">
        <f>E12</f>
        <v>34000</v>
      </c>
      <c r="F11" s="19">
        <f>F12</f>
        <v>1884000</v>
      </c>
    </row>
    <row r="12" spans="1:6" s="6" customFormat="1" ht="18.75" customHeight="1">
      <c r="A12" s="29"/>
      <c r="B12" s="2"/>
      <c r="C12" s="2">
        <v>6050</v>
      </c>
      <c r="D12" s="13" t="s">
        <v>28</v>
      </c>
      <c r="E12" s="8">
        <v>34000</v>
      </c>
      <c r="F12" s="19">
        <v>1884000</v>
      </c>
    </row>
    <row r="13" spans="1:6" s="57" customFormat="1" ht="27.75" customHeight="1">
      <c r="A13" s="53">
        <v>754</v>
      </c>
      <c r="B13" s="53"/>
      <c r="C13" s="53"/>
      <c r="D13" s="56" t="s">
        <v>14</v>
      </c>
      <c r="E13" s="52"/>
      <c r="F13" s="55">
        <f>F14</f>
        <v>150000</v>
      </c>
    </row>
    <row r="14" spans="1:6" s="6" customFormat="1" ht="19.5" customHeight="1">
      <c r="A14" s="5"/>
      <c r="B14" s="5">
        <v>75412</v>
      </c>
      <c r="C14" s="5"/>
      <c r="D14" s="1" t="s">
        <v>15</v>
      </c>
      <c r="E14" s="8"/>
      <c r="F14" s="19">
        <f>F15</f>
        <v>150000</v>
      </c>
    </row>
    <row r="15" spans="1:6" s="6" customFormat="1" ht="18" customHeight="1">
      <c r="A15" s="5"/>
      <c r="B15" s="5"/>
      <c r="C15" s="5">
        <v>6060</v>
      </c>
      <c r="D15" s="11" t="s">
        <v>16</v>
      </c>
      <c r="E15" s="8"/>
      <c r="F15" s="8">
        <v>150000</v>
      </c>
    </row>
    <row r="16" spans="1:6" ht="20.25" customHeight="1">
      <c r="A16" s="2"/>
      <c r="B16" s="2"/>
      <c r="C16" s="29"/>
      <c r="D16" s="62" t="s">
        <v>57</v>
      </c>
      <c r="E16" s="16">
        <f>E7+E10</f>
        <v>2034000</v>
      </c>
      <c r="F16" s="16">
        <f>F7+F10+F13</f>
        <v>2034000</v>
      </c>
    </row>
    <row r="17" spans="2:3" ht="16.5" customHeight="1">
      <c r="B17" s="63" t="s">
        <v>29</v>
      </c>
      <c r="C17" s="63"/>
    </row>
    <row r="18" spans="1:6" ht="189" customHeight="1">
      <c r="A18" s="118" t="s">
        <v>129</v>
      </c>
      <c r="B18" s="118"/>
      <c r="C18" s="118"/>
      <c r="D18" s="118"/>
      <c r="E18" s="118"/>
      <c r="F18" s="118"/>
    </row>
    <row r="19" spans="4:6" ht="18" customHeight="1">
      <c r="D19" s="114" t="s">
        <v>58</v>
      </c>
      <c r="E19" s="114"/>
      <c r="F19" s="114"/>
    </row>
    <row r="21" spans="4:6" ht="14.25">
      <c r="D21" s="114" t="s">
        <v>59</v>
      </c>
      <c r="E21" s="114"/>
      <c r="F21" s="114"/>
    </row>
  </sheetData>
  <mergeCells count="8">
    <mergeCell ref="A5:C5"/>
    <mergeCell ref="A18:F18"/>
    <mergeCell ref="D19:F19"/>
    <mergeCell ref="D21:F21"/>
    <mergeCell ref="D1:F1"/>
    <mergeCell ref="D2:F2"/>
    <mergeCell ref="D3:F3"/>
    <mergeCell ref="B4:F4"/>
  </mergeCells>
  <printOptions/>
  <pageMargins left="0.75" right="0.17" top="0.63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7"/>
  <sheetViews>
    <sheetView workbookViewId="0" topLeftCell="A1">
      <selection activeCell="G35" sqref="G35"/>
    </sheetView>
  </sheetViews>
  <sheetFormatPr defaultColWidth="9.00390625" defaultRowHeight="12.75"/>
  <cols>
    <col min="1" max="1" width="5.125" style="3" customWidth="1"/>
    <col min="2" max="2" width="6.75390625" style="3" customWidth="1"/>
    <col min="3" max="3" width="8.25390625" style="3" customWidth="1"/>
    <col min="4" max="4" width="7.25390625" style="3" customWidth="1"/>
    <col min="5" max="5" width="37.00390625" style="3" customWidth="1"/>
    <col min="6" max="6" width="12.25390625" style="3" customWidth="1"/>
    <col min="7" max="7" width="10.25390625" style="3" customWidth="1"/>
    <col min="8" max="8" width="11.00390625" style="3" customWidth="1"/>
    <col min="9" max="10" width="10.25390625" style="3" customWidth="1"/>
    <col min="11" max="11" width="9.25390625" style="3" customWidth="1"/>
    <col min="12" max="12" width="14.625" style="3" customWidth="1"/>
    <col min="13" max="16384" width="9.125" style="3" customWidth="1"/>
  </cols>
  <sheetData>
    <row r="1" spans="8:12" ht="14.25">
      <c r="H1" s="130" t="s">
        <v>166</v>
      </c>
      <c r="I1" s="130"/>
      <c r="J1" s="130"/>
      <c r="K1" s="130"/>
      <c r="L1" s="130"/>
    </row>
    <row r="2" spans="8:12" ht="14.25">
      <c r="H2" s="130" t="s">
        <v>125</v>
      </c>
      <c r="I2" s="130"/>
      <c r="J2" s="130"/>
      <c r="K2" s="130"/>
      <c r="L2" s="130"/>
    </row>
    <row r="3" ht="8.25" customHeight="1"/>
    <row r="4" spans="1:12" ht="16.5" customHeight="1">
      <c r="A4" s="134" t="s">
        <v>61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</row>
    <row r="5" spans="1:12" ht="9" customHeight="1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1" t="s">
        <v>5</v>
      </c>
    </row>
    <row r="6" spans="1:12" ht="15">
      <c r="A6" s="135" t="s">
        <v>6</v>
      </c>
      <c r="B6" s="135" t="s">
        <v>22</v>
      </c>
      <c r="C6" s="135" t="s">
        <v>62</v>
      </c>
      <c r="D6" s="135" t="s">
        <v>24</v>
      </c>
      <c r="E6" s="128" t="s">
        <v>7</v>
      </c>
      <c r="F6" s="128" t="s">
        <v>8</v>
      </c>
      <c r="G6" s="128" t="s">
        <v>19</v>
      </c>
      <c r="H6" s="128"/>
      <c r="I6" s="128"/>
      <c r="J6" s="128"/>
      <c r="K6" s="128"/>
      <c r="L6" s="131" t="s">
        <v>37</v>
      </c>
    </row>
    <row r="7" spans="1:12" ht="15">
      <c r="A7" s="135"/>
      <c r="B7" s="135"/>
      <c r="C7" s="135"/>
      <c r="D7" s="135"/>
      <c r="E7" s="128"/>
      <c r="F7" s="128"/>
      <c r="G7" s="128" t="s">
        <v>63</v>
      </c>
      <c r="H7" s="128" t="s">
        <v>9</v>
      </c>
      <c r="I7" s="128"/>
      <c r="J7" s="128"/>
      <c r="K7" s="128"/>
      <c r="L7" s="132"/>
    </row>
    <row r="8" spans="1:12" ht="14.25">
      <c r="A8" s="135"/>
      <c r="B8" s="135"/>
      <c r="C8" s="135"/>
      <c r="D8" s="135"/>
      <c r="E8" s="128"/>
      <c r="F8" s="128"/>
      <c r="G8" s="128"/>
      <c r="H8" s="128" t="s">
        <v>10</v>
      </c>
      <c r="I8" s="128" t="s">
        <v>11</v>
      </c>
      <c r="J8" s="128" t="s">
        <v>64</v>
      </c>
      <c r="K8" s="129" t="s">
        <v>38</v>
      </c>
      <c r="L8" s="132"/>
    </row>
    <row r="9" spans="1:12" ht="14.25">
      <c r="A9" s="135"/>
      <c r="B9" s="135"/>
      <c r="C9" s="135"/>
      <c r="D9" s="135"/>
      <c r="E9" s="128"/>
      <c r="F9" s="128"/>
      <c r="G9" s="128"/>
      <c r="H9" s="128"/>
      <c r="I9" s="128"/>
      <c r="J9" s="128"/>
      <c r="K9" s="129"/>
      <c r="L9" s="132"/>
    </row>
    <row r="10" spans="1:12" ht="51.75" customHeight="1">
      <c r="A10" s="135"/>
      <c r="B10" s="135"/>
      <c r="C10" s="135"/>
      <c r="D10" s="135"/>
      <c r="E10" s="128"/>
      <c r="F10" s="128"/>
      <c r="G10" s="128"/>
      <c r="H10" s="128"/>
      <c r="I10" s="128"/>
      <c r="J10" s="128"/>
      <c r="K10" s="129"/>
      <c r="L10" s="133"/>
    </row>
    <row r="11" spans="1:12" ht="19.5" customHeight="1">
      <c r="A11" s="14">
        <v>1</v>
      </c>
      <c r="B11" s="14">
        <v>2</v>
      </c>
      <c r="C11" s="14">
        <v>3</v>
      </c>
      <c r="D11" s="14">
        <v>4</v>
      </c>
      <c r="E11" s="14">
        <v>5</v>
      </c>
      <c r="F11" s="14">
        <v>6</v>
      </c>
      <c r="G11" s="14">
        <v>7</v>
      </c>
      <c r="H11" s="14">
        <v>8</v>
      </c>
      <c r="I11" s="14">
        <v>9</v>
      </c>
      <c r="J11" s="14">
        <v>10</v>
      </c>
      <c r="K11" s="14">
        <v>11</v>
      </c>
      <c r="L11" s="14">
        <v>12</v>
      </c>
    </row>
    <row r="12" spans="1:12" ht="69.75" customHeight="1">
      <c r="A12" s="14">
        <v>1</v>
      </c>
      <c r="B12" s="17" t="s">
        <v>31</v>
      </c>
      <c r="C12" s="17" t="s">
        <v>32</v>
      </c>
      <c r="D12" s="14">
        <v>6050</v>
      </c>
      <c r="E12" s="9" t="s">
        <v>1</v>
      </c>
      <c r="F12" s="69">
        <f>G12</f>
        <v>60000</v>
      </c>
      <c r="G12" s="69">
        <f>H12</f>
        <v>60000</v>
      </c>
      <c r="H12" s="23">
        <v>60000</v>
      </c>
      <c r="I12" s="14"/>
      <c r="J12" s="14"/>
      <c r="K12" s="14"/>
      <c r="L12" s="24" t="s">
        <v>66</v>
      </c>
    </row>
    <row r="13" spans="1:12" s="7" customFormat="1" ht="21.75" customHeight="1">
      <c r="A13" s="125" t="s">
        <v>69</v>
      </c>
      <c r="B13" s="126"/>
      <c r="C13" s="126"/>
      <c r="D13" s="126"/>
      <c r="E13" s="127"/>
      <c r="F13" s="70">
        <f>SUM(F12)</f>
        <v>60000</v>
      </c>
      <c r="G13" s="70">
        <f>SUM(G12)</f>
        <v>60000</v>
      </c>
      <c r="H13" s="70">
        <f>SUM(H12)</f>
        <v>60000</v>
      </c>
      <c r="I13" s="12"/>
      <c r="J13" s="12"/>
      <c r="K13" s="12"/>
      <c r="L13" s="12"/>
    </row>
    <row r="14" spans="1:12" ht="30.75" customHeight="1">
      <c r="A14" s="17" t="s">
        <v>75</v>
      </c>
      <c r="B14" s="17" t="s">
        <v>76</v>
      </c>
      <c r="C14" s="17" t="s">
        <v>77</v>
      </c>
      <c r="D14" s="17" t="s">
        <v>78</v>
      </c>
      <c r="E14" s="15" t="s">
        <v>79</v>
      </c>
      <c r="F14" s="69">
        <f>G14</f>
        <v>10000</v>
      </c>
      <c r="G14" s="69">
        <f>H14</f>
        <v>10000</v>
      </c>
      <c r="H14" s="69">
        <v>10000</v>
      </c>
      <c r="I14" s="14"/>
      <c r="J14" s="14"/>
      <c r="K14" s="14"/>
      <c r="L14" s="24" t="s">
        <v>66</v>
      </c>
    </row>
    <row r="15" spans="1:12" s="7" customFormat="1" ht="26.25" customHeight="1">
      <c r="A15" s="120" t="s">
        <v>2</v>
      </c>
      <c r="B15" s="121"/>
      <c r="C15" s="121"/>
      <c r="D15" s="121"/>
      <c r="E15" s="122"/>
      <c r="F15" s="70">
        <f>SUM(F14)</f>
        <v>10000</v>
      </c>
      <c r="G15" s="70">
        <f>SUM(G14)</f>
        <v>10000</v>
      </c>
      <c r="H15" s="70">
        <f>SUM(H14)</f>
        <v>10000</v>
      </c>
      <c r="I15" s="12"/>
      <c r="J15" s="12"/>
      <c r="K15" s="12"/>
      <c r="L15" s="12"/>
    </row>
    <row r="16" spans="1:12" ht="74.25" customHeight="1">
      <c r="A16" s="14">
        <v>3</v>
      </c>
      <c r="B16" s="14">
        <v>600</v>
      </c>
      <c r="C16" s="14">
        <v>60013</v>
      </c>
      <c r="D16" s="14">
        <v>6050</v>
      </c>
      <c r="E16" s="15" t="s">
        <v>65</v>
      </c>
      <c r="F16" s="23">
        <f aca="true" t="shared" si="0" ref="F16:G21">G16</f>
        <v>130000</v>
      </c>
      <c r="G16" s="23">
        <f t="shared" si="0"/>
        <v>130000</v>
      </c>
      <c r="H16" s="23">
        <v>130000</v>
      </c>
      <c r="I16" s="24"/>
      <c r="J16" s="25"/>
      <c r="K16" s="24"/>
      <c r="L16" s="24" t="s">
        <v>66</v>
      </c>
    </row>
    <row r="17" spans="1:12" ht="102" customHeight="1">
      <c r="A17" s="14">
        <v>4</v>
      </c>
      <c r="B17" s="14">
        <v>600</v>
      </c>
      <c r="C17" s="14">
        <v>60013</v>
      </c>
      <c r="D17" s="24">
        <v>6050</v>
      </c>
      <c r="E17" s="9" t="s">
        <v>67</v>
      </c>
      <c r="F17" s="23">
        <f t="shared" si="0"/>
        <v>230600</v>
      </c>
      <c r="G17" s="23">
        <f t="shared" si="0"/>
        <v>230600</v>
      </c>
      <c r="H17" s="23">
        <v>230600</v>
      </c>
      <c r="I17" s="24"/>
      <c r="J17" s="25"/>
      <c r="K17" s="24"/>
      <c r="L17" s="24" t="s">
        <v>66</v>
      </c>
    </row>
    <row r="18" spans="1:12" ht="72" customHeight="1">
      <c r="A18" s="14">
        <v>5</v>
      </c>
      <c r="B18" s="14">
        <v>600</v>
      </c>
      <c r="C18" s="14">
        <v>60016</v>
      </c>
      <c r="D18" s="24">
        <v>6050</v>
      </c>
      <c r="E18" s="68" t="s">
        <v>164</v>
      </c>
      <c r="F18" s="23">
        <f>G18</f>
        <v>2900000</v>
      </c>
      <c r="G18" s="23">
        <f>H18</f>
        <v>2900000</v>
      </c>
      <c r="H18" s="23">
        <v>2900000</v>
      </c>
      <c r="I18" s="24"/>
      <c r="J18" s="25"/>
      <c r="K18" s="24"/>
      <c r="L18" s="24" t="s">
        <v>66</v>
      </c>
    </row>
    <row r="19" spans="1:12" ht="57" customHeight="1">
      <c r="A19" s="14">
        <v>6</v>
      </c>
      <c r="B19" s="14">
        <v>600</v>
      </c>
      <c r="C19" s="14">
        <v>60016</v>
      </c>
      <c r="D19" s="24">
        <v>6050</v>
      </c>
      <c r="E19" s="68" t="s">
        <v>74</v>
      </c>
      <c r="F19" s="23">
        <f t="shared" si="0"/>
        <v>30000</v>
      </c>
      <c r="G19" s="23">
        <f t="shared" si="0"/>
        <v>30000</v>
      </c>
      <c r="H19" s="23">
        <v>30000</v>
      </c>
      <c r="I19" s="24"/>
      <c r="J19" s="25"/>
      <c r="K19" s="24"/>
      <c r="L19" s="24" t="s">
        <v>66</v>
      </c>
    </row>
    <row r="20" spans="1:12" ht="74.25" customHeight="1">
      <c r="A20" s="14">
        <v>7</v>
      </c>
      <c r="B20" s="14">
        <v>600</v>
      </c>
      <c r="C20" s="14">
        <v>60016</v>
      </c>
      <c r="D20" s="24">
        <v>6050</v>
      </c>
      <c r="E20" s="68" t="s">
        <v>130</v>
      </c>
      <c r="F20" s="23">
        <f t="shared" si="0"/>
        <v>34000</v>
      </c>
      <c r="G20" s="23">
        <f t="shared" si="0"/>
        <v>34000</v>
      </c>
      <c r="H20" s="23">
        <v>34000</v>
      </c>
      <c r="I20" s="24"/>
      <c r="J20" s="25"/>
      <c r="K20" s="24"/>
      <c r="L20" s="24" t="s">
        <v>66</v>
      </c>
    </row>
    <row r="21" spans="1:12" s="74" customFormat="1" ht="87.75" customHeight="1">
      <c r="A21" s="71">
        <v>8</v>
      </c>
      <c r="B21" s="71">
        <v>600</v>
      </c>
      <c r="C21" s="71">
        <v>60016</v>
      </c>
      <c r="D21" s="71">
        <v>6050</v>
      </c>
      <c r="E21" s="68" t="s">
        <v>70</v>
      </c>
      <c r="F21" s="23">
        <f t="shared" si="0"/>
        <v>37000</v>
      </c>
      <c r="G21" s="23">
        <f t="shared" si="0"/>
        <v>37000</v>
      </c>
      <c r="H21" s="23">
        <v>37000</v>
      </c>
      <c r="I21" s="72"/>
      <c r="J21" s="73"/>
      <c r="K21" s="72"/>
      <c r="L21" s="24" t="s">
        <v>66</v>
      </c>
    </row>
    <row r="22" spans="1:12" s="7" customFormat="1" ht="24.75" customHeight="1">
      <c r="A22" s="96" t="s">
        <v>39</v>
      </c>
      <c r="B22" s="97"/>
      <c r="C22" s="97"/>
      <c r="D22" s="97"/>
      <c r="E22" s="84"/>
      <c r="F22" s="26">
        <f>F16+F17+F18+F19+F20+F21</f>
        <v>3361600</v>
      </c>
      <c r="G22" s="26">
        <f>G16+G17+G18+G19+G20+G21</f>
        <v>3361600</v>
      </c>
      <c r="H22" s="26">
        <f>H16+H17+H18+H19+H20+H21</f>
        <v>3361600</v>
      </c>
      <c r="I22" s="31"/>
      <c r="J22" s="32"/>
      <c r="K22" s="31"/>
      <c r="L22" s="31"/>
    </row>
    <row r="23" spans="1:12" ht="30" customHeight="1">
      <c r="A23" s="14">
        <v>9</v>
      </c>
      <c r="B23" s="14">
        <v>750</v>
      </c>
      <c r="C23" s="14">
        <v>75023</v>
      </c>
      <c r="D23" s="14">
        <v>6060</v>
      </c>
      <c r="E23" s="15" t="s">
        <v>68</v>
      </c>
      <c r="F23" s="23">
        <f>G23</f>
        <v>12000</v>
      </c>
      <c r="G23" s="23">
        <f>H23</f>
        <v>12000</v>
      </c>
      <c r="H23" s="23">
        <v>12000</v>
      </c>
      <c r="I23" s="24"/>
      <c r="J23" s="25"/>
      <c r="K23" s="24"/>
      <c r="L23" s="24" t="s">
        <v>66</v>
      </c>
    </row>
    <row r="24" spans="1:12" s="7" customFormat="1" ht="27" customHeight="1">
      <c r="A24" s="123" t="s">
        <v>4</v>
      </c>
      <c r="B24" s="124"/>
      <c r="C24" s="124"/>
      <c r="D24" s="124"/>
      <c r="E24" s="95"/>
      <c r="F24" s="26">
        <f>SUM(F23)</f>
        <v>12000</v>
      </c>
      <c r="G24" s="26">
        <f>SUM(G23)</f>
        <v>12000</v>
      </c>
      <c r="H24" s="26">
        <f>SUM(H23)</f>
        <v>12000</v>
      </c>
      <c r="I24" s="31"/>
      <c r="J24" s="32"/>
      <c r="K24" s="31"/>
      <c r="L24" s="31"/>
    </row>
    <row r="25" spans="1:12" s="74" customFormat="1" ht="39" customHeight="1">
      <c r="A25" s="71">
        <v>10</v>
      </c>
      <c r="B25" s="15">
        <v>754</v>
      </c>
      <c r="C25" s="15">
        <v>75412</v>
      </c>
      <c r="D25" s="15">
        <v>6060</v>
      </c>
      <c r="E25" s="15" t="s">
        <v>81</v>
      </c>
      <c r="F25" s="23">
        <f>G25</f>
        <v>250000</v>
      </c>
      <c r="G25" s="23">
        <f>H25</f>
        <v>250000</v>
      </c>
      <c r="H25" s="23">
        <v>250000</v>
      </c>
      <c r="I25" s="72"/>
      <c r="J25" s="73"/>
      <c r="K25" s="72"/>
      <c r="L25" s="24" t="s">
        <v>66</v>
      </c>
    </row>
    <row r="26" spans="1:12" s="74" customFormat="1" ht="27.75" customHeight="1">
      <c r="A26" s="71">
        <v>11</v>
      </c>
      <c r="B26" s="15">
        <v>754</v>
      </c>
      <c r="C26" s="15">
        <v>75495</v>
      </c>
      <c r="D26" s="15">
        <v>6050</v>
      </c>
      <c r="E26" s="15" t="s">
        <v>80</v>
      </c>
      <c r="F26" s="23">
        <f>G26</f>
        <v>300000</v>
      </c>
      <c r="G26" s="23">
        <f>H26</f>
        <v>300000</v>
      </c>
      <c r="H26" s="23">
        <v>300000</v>
      </c>
      <c r="I26" s="72"/>
      <c r="J26" s="73"/>
      <c r="K26" s="72"/>
      <c r="L26" s="24" t="s">
        <v>66</v>
      </c>
    </row>
    <row r="27" spans="1:12" s="7" customFormat="1" ht="27" customHeight="1">
      <c r="A27" s="120" t="s">
        <v>71</v>
      </c>
      <c r="B27" s="121"/>
      <c r="C27" s="121"/>
      <c r="D27" s="121"/>
      <c r="E27" s="122"/>
      <c r="F27" s="26">
        <f>SUM(F25:F26)</f>
        <v>550000</v>
      </c>
      <c r="G27" s="26">
        <f>SUM(G25:G26)</f>
        <v>550000</v>
      </c>
      <c r="H27" s="26">
        <f>SUM(H25:H26)</f>
        <v>550000</v>
      </c>
      <c r="I27" s="31"/>
      <c r="J27" s="32"/>
      <c r="K27" s="31"/>
      <c r="L27" s="31"/>
    </row>
    <row r="28" spans="1:12" s="7" customFormat="1" ht="42" customHeight="1">
      <c r="A28" s="71">
        <v>12</v>
      </c>
      <c r="B28" s="15">
        <v>801</v>
      </c>
      <c r="C28" s="15">
        <v>80101</v>
      </c>
      <c r="D28" s="15">
        <v>6050</v>
      </c>
      <c r="E28" s="15" t="s">
        <v>72</v>
      </c>
      <c r="F28" s="23">
        <f>G28</f>
        <v>64000</v>
      </c>
      <c r="G28" s="23">
        <f>H28</f>
        <v>64000</v>
      </c>
      <c r="H28" s="23">
        <v>64000</v>
      </c>
      <c r="I28" s="31"/>
      <c r="J28" s="32"/>
      <c r="K28" s="31"/>
      <c r="L28" s="24" t="s">
        <v>66</v>
      </c>
    </row>
    <row r="29" spans="1:12" s="7" customFormat="1" ht="22.5" customHeight="1">
      <c r="A29" s="123" t="s">
        <v>73</v>
      </c>
      <c r="B29" s="124"/>
      <c r="C29" s="124"/>
      <c r="D29" s="124"/>
      <c r="E29" s="95"/>
      <c r="F29" s="26">
        <f>SUM(F28)</f>
        <v>64000</v>
      </c>
      <c r="G29" s="26">
        <f>SUM(G28)</f>
        <v>64000</v>
      </c>
      <c r="H29" s="26">
        <f>SUM(H28)</f>
        <v>64000</v>
      </c>
      <c r="I29" s="31"/>
      <c r="J29" s="32"/>
      <c r="K29" s="31"/>
      <c r="L29" s="31"/>
    </row>
    <row r="30" spans="1:12" s="7" customFormat="1" ht="41.25" customHeight="1">
      <c r="A30" s="83"/>
      <c r="B30" s="88">
        <v>852</v>
      </c>
      <c r="C30" s="88">
        <v>85219</v>
      </c>
      <c r="D30" s="15" t="s">
        <v>143</v>
      </c>
      <c r="E30" s="15" t="s">
        <v>144</v>
      </c>
      <c r="F30" s="23">
        <f>G30</f>
        <v>8000</v>
      </c>
      <c r="G30" s="23">
        <f>H30+K30</f>
        <v>8000</v>
      </c>
      <c r="H30" s="23">
        <v>856</v>
      </c>
      <c r="I30" s="31"/>
      <c r="J30" s="23">
        <v>0</v>
      </c>
      <c r="K30" s="23">
        <v>7144</v>
      </c>
      <c r="L30" s="15" t="s">
        <v>146</v>
      </c>
    </row>
    <row r="31" spans="1:12" s="7" customFormat="1" ht="22.5" customHeight="1">
      <c r="A31" s="96" t="s">
        <v>145</v>
      </c>
      <c r="B31" s="97"/>
      <c r="C31" s="97"/>
      <c r="D31" s="97"/>
      <c r="E31" s="84"/>
      <c r="F31" s="26">
        <f>SUM(F30)</f>
        <v>8000</v>
      </c>
      <c r="G31" s="26">
        <f>SUM(G30)</f>
        <v>8000</v>
      </c>
      <c r="H31" s="26">
        <f>SUM(H30)</f>
        <v>856</v>
      </c>
      <c r="I31" s="31"/>
      <c r="J31" s="157">
        <f>SUM(J30)</f>
        <v>0</v>
      </c>
      <c r="K31" s="26">
        <f>SUM(K30)</f>
        <v>7144</v>
      </c>
      <c r="L31" s="31"/>
    </row>
    <row r="32" spans="1:12" ht="133.5" customHeight="1">
      <c r="A32" s="14">
        <v>13</v>
      </c>
      <c r="B32" s="14">
        <v>900</v>
      </c>
      <c r="C32" s="14">
        <v>90015</v>
      </c>
      <c r="D32" s="14">
        <v>6050</v>
      </c>
      <c r="E32" s="15" t="s">
        <v>3</v>
      </c>
      <c r="F32" s="23">
        <f>G32</f>
        <v>190000</v>
      </c>
      <c r="G32" s="23">
        <f>H32</f>
        <v>190000</v>
      </c>
      <c r="H32" s="23">
        <v>190000</v>
      </c>
      <c r="I32" s="24"/>
      <c r="J32" s="25"/>
      <c r="K32" s="24"/>
      <c r="L32" s="24" t="s">
        <v>66</v>
      </c>
    </row>
    <row r="33" spans="1:12" ht="21.75" customHeight="1">
      <c r="A33" s="120" t="s">
        <v>40</v>
      </c>
      <c r="B33" s="121"/>
      <c r="C33" s="121"/>
      <c r="D33" s="121"/>
      <c r="E33" s="122"/>
      <c r="F33" s="23">
        <f>SUM(F32:F32)</f>
        <v>190000</v>
      </c>
      <c r="G33" s="23">
        <f>SUM(G32:G32)</f>
        <v>190000</v>
      </c>
      <c r="H33" s="23">
        <f>H32</f>
        <v>190000</v>
      </c>
      <c r="I33" s="24"/>
      <c r="J33" s="25"/>
      <c r="K33" s="24"/>
      <c r="L33" s="24"/>
    </row>
    <row r="34" spans="1:12" ht="24" customHeight="1">
      <c r="A34" s="119" t="s">
        <v>33</v>
      </c>
      <c r="B34" s="119"/>
      <c r="C34" s="119"/>
      <c r="D34" s="119"/>
      <c r="E34" s="119"/>
      <c r="F34" s="23">
        <f>G34</f>
        <v>4255600</v>
      </c>
      <c r="G34" s="28">
        <f>G13+G15+G22+G24+G27+G29+G31+G33</f>
        <v>4255600</v>
      </c>
      <c r="H34" s="23">
        <f>H13+H15+H22+H24+H27+H29+H31+H33</f>
        <v>4248456</v>
      </c>
      <c r="I34" s="23">
        <v>0</v>
      </c>
      <c r="J34" s="23">
        <f>J31</f>
        <v>0</v>
      </c>
      <c r="K34" s="23">
        <f>K31</f>
        <v>7144</v>
      </c>
      <c r="L34" s="27" t="s">
        <v>12</v>
      </c>
    </row>
    <row r="35" spans="1:12" ht="14.25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</row>
    <row r="36" spans="9:11" ht="14.25">
      <c r="I36" s="115" t="s">
        <v>20</v>
      </c>
      <c r="J36" s="115"/>
      <c r="K36" s="115"/>
    </row>
    <row r="37" spans="9:11" ht="27.75" customHeight="1">
      <c r="I37" s="115" t="s">
        <v>30</v>
      </c>
      <c r="J37" s="115"/>
      <c r="K37" s="115"/>
    </row>
  </sheetData>
  <mergeCells count="28">
    <mergeCell ref="H1:L1"/>
    <mergeCell ref="A4:L4"/>
    <mergeCell ref="A6:A10"/>
    <mergeCell ref="B6:B10"/>
    <mergeCell ref="C6:C10"/>
    <mergeCell ref="D6:D10"/>
    <mergeCell ref="E6:E10"/>
    <mergeCell ref="F6:F10"/>
    <mergeCell ref="H8:H10"/>
    <mergeCell ref="I8:I10"/>
    <mergeCell ref="J8:J10"/>
    <mergeCell ref="K8:K10"/>
    <mergeCell ref="H2:L2"/>
    <mergeCell ref="G6:K6"/>
    <mergeCell ref="L6:L10"/>
    <mergeCell ref="G7:G10"/>
    <mergeCell ref="H7:K7"/>
    <mergeCell ref="A13:E13"/>
    <mergeCell ref="A33:E33"/>
    <mergeCell ref="A22:E22"/>
    <mergeCell ref="A24:E24"/>
    <mergeCell ref="A15:E15"/>
    <mergeCell ref="A34:E34"/>
    <mergeCell ref="I37:K37"/>
    <mergeCell ref="A27:E27"/>
    <mergeCell ref="A29:E29"/>
    <mergeCell ref="I36:K36"/>
    <mergeCell ref="A31:E31"/>
  </mergeCells>
  <printOptions/>
  <pageMargins left="0.51" right="0.17" top="0.43" bottom="0.21" header="0.19" footer="0.16"/>
  <pageSetup horizontalDpi="600" verticalDpi="600" orientation="landscape" paperSize="9" r:id="rId1"/>
  <headerFooter alignWithMargins="0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43"/>
  <sheetViews>
    <sheetView tabSelected="1" workbookViewId="0" topLeftCell="A1">
      <selection activeCell="L1" sqref="L1:Q1"/>
    </sheetView>
  </sheetViews>
  <sheetFormatPr defaultColWidth="10.25390625" defaultRowHeight="12.75"/>
  <cols>
    <col min="1" max="1" width="3.625" style="78" bestFit="1" customWidth="1"/>
    <col min="2" max="2" width="12.625" style="78" customWidth="1"/>
    <col min="3" max="3" width="6.125" style="78" customWidth="1"/>
    <col min="4" max="4" width="14.125" style="78" customWidth="1"/>
    <col min="5" max="5" width="8.875" style="78" customWidth="1"/>
    <col min="6" max="6" width="10.00390625" style="78" customWidth="1"/>
    <col min="7" max="7" width="8.125" style="78" customWidth="1"/>
    <col min="8" max="8" width="8.375" style="78" customWidth="1"/>
    <col min="9" max="9" width="8.75390625" style="78" customWidth="1"/>
    <col min="10" max="10" width="7.75390625" style="78" customWidth="1"/>
    <col min="11" max="11" width="6.75390625" style="78" customWidth="1"/>
    <col min="12" max="12" width="8.375" style="78" customWidth="1"/>
    <col min="13" max="13" width="9.375" style="78" customWidth="1"/>
    <col min="14" max="14" width="10.00390625" style="78" customWidth="1"/>
    <col min="15" max="15" width="6.875" style="78" customWidth="1"/>
    <col min="16" max="16" width="7.375" style="78" customWidth="1"/>
    <col min="17" max="17" width="8.00390625" style="78" customWidth="1"/>
    <col min="18" max="16384" width="10.25390625" style="78" customWidth="1"/>
  </cols>
  <sheetData>
    <row r="1" spans="12:17" ht="20.25" customHeight="1">
      <c r="L1" s="137" t="s">
        <v>167</v>
      </c>
      <c r="M1" s="137"/>
      <c r="N1" s="137"/>
      <c r="O1" s="137"/>
      <c r="P1" s="137"/>
      <c r="Q1" s="137"/>
    </row>
    <row r="2" spans="12:17" ht="20.25" customHeight="1">
      <c r="L2" s="138" t="s">
        <v>127</v>
      </c>
      <c r="M2" s="138"/>
      <c r="N2" s="138"/>
      <c r="O2" s="138"/>
      <c r="P2" s="138"/>
      <c r="Q2" s="138"/>
    </row>
    <row r="3" spans="1:17" ht="18.75" customHeight="1">
      <c r="A3" s="141" t="s">
        <v>92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</row>
    <row r="5" spans="1:17" s="90" customFormat="1" ht="11.25">
      <c r="A5" s="139" t="s">
        <v>6</v>
      </c>
      <c r="B5" s="139" t="s">
        <v>93</v>
      </c>
      <c r="C5" s="140" t="s">
        <v>94</v>
      </c>
      <c r="D5" s="140" t="s">
        <v>95</v>
      </c>
      <c r="E5" s="140" t="s">
        <v>96</v>
      </c>
      <c r="F5" s="139" t="s">
        <v>97</v>
      </c>
      <c r="G5" s="139"/>
      <c r="H5" s="139" t="s">
        <v>19</v>
      </c>
      <c r="I5" s="139"/>
      <c r="J5" s="139"/>
      <c r="K5" s="139"/>
      <c r="L5" s="139"/>
      <c r="M5" s="139"/>
      <c r="N5" s="139"/>
      <c r="O5" s="139"/>
      <c r="P5" s="139"/>
      <c r="Q5" s="139"/>
    </row>
    <row r="6" spans="1:17" s="90" customFormat="1" ht="11.25">
      <c r="A6" s="139"/>
      <c r="B6" s="139"/>
      <c r="C6" s="140"/>
      <c r="D6" s="140"/>
      <c r="E6" s="140"/>
      <c r="F6" s="140" t="s">
        <v>98</v>
      </c>
      <c r="G6" s="140" t="s">
        <v>99</v>
      </c>
      <c r="H6" s="139" t="s">
        <v>119</v>
      </c>
      <c r="I6" s="139"/>
      <c r="J6" s="139"/>
      <c r="K6" s="139"/>
      <c r="L6" s="139"/>
      <c r="M6" s="139"/>
      <c r="N6" s="139"/>
      <c r="O6" s="139"/>
      <c r="P6" s="139"/>
      <c r="Q6" s="139"/>
    </row>
    <row r="7" spans="1:17" s="90" customFormat="1" ht="11.25">
      <c r="A7" s="139"/>
      <c r="B7" s="139"/>
      <c r="C7" s="140"/>
      <c r="D7" s="140"/>
      <c r="E7" s="140"/>
      <c r="F7" s="140"/>
      <c r="G7" s="140"/>
      <c r="H7" s="140" t="s">
        <v>100</v>
      </c>
      <c r="I7" s="139" t="s">
        <v>101</v>
      </c>
      <c r="J7" s="139"/>
      <c r="K7" s="139"/>
      <c r="L7" s="139"/>
      <c r="M7" s="139"/>
      <c r="N7" s="139"/>
      <c r="O7" s="139"/>
      <c r="P7" s="139"/>
      <c r="Q7" s="139"/>
    </row>
    <row r="8" spans="1:17" s="90" customFormat="1" ht="14.25" customHeight="1">
      <c r="A8" s="139"/>
      <c r="B8" s="139"/>
      <c r="C8" s="140"/>
      <c r="D8" s="140"/>
      <c r="E8" s="140"/>
      <c r="F8" s="140"/>
      <c r="G8" s="140"/>
      <c r="H8" s="140"/>
      <c r="I8" s="139" t="s">
        <v>102</v>
      </c>
      <c r="J8" s="139"/>
      <c r="K8" s="139"/>
      <c r="L8" s="139"/>
      <c r="M8" s="139" t="s">
        <v>103</v>
      </c>
      <c r="N8" s="139"/>
      <c r="O8" s="139"/>
      <c r="P8" s="139"/>
      <c r="Q8" s="139"/>
    </row>
    <row r="9" spans="1:17" s="90" customFormat="1" ht="12.75" customHeight="1">
      <c r="A9" s="139"/>
      <c r="B9" s="139"/>
      <c r="C9" s="140"/>
      <c r="D9" s="140"/>
      <c r="E9" s="140"/>
      <c r="F9" s="140"/>
      <c r="G9" s="140"/>
      <c r="H9" s="140"/>
      <c r="I9" s="140" t="s">
        <v>104</v>
      </c>
      <c r="J9" s="139" t="s">
        <v>105</v>
      </c>
      <c r="K9" s="139"/>
      <c r="L9" s="139"/>
      <c r="M9" s="140" t="s">
        <v>106</v>
      </c>
      <c r="N9" s="140" t="s">
        <v>105</v>
      </c>
      <c r="O9" s="140"/>
      <c r="P9" s="140"/>
      <c r="Q9" s="140"/>
    </row>
    <row r="10" spans="1:17" s="90" customFormat="1" ht="51" customHeight="1">
      <c r="A10" s="139"/>
      <c r="B10" s="139"/>
      <c r="C10" s="140"/>
      <c r="D10" s="140"/>
      <c r="E10" s="140"/>
      <c r="F10" s="140"/>
      <c r="G10" s="140"/>
      <c r="H10" s="140"/>
      <c r="I10" s="140"/>
      <c r="J10" s="89" t="s">
        <v>107</v>
      </c>
      <c r="K10" s="89" t="s">
        <v>108</v>
      </c>
      <c r="L10" s="89" t="s">
        <v>109</v>
      </c>
      <c r="M10" s="140"/>
      <c r="N10" s="89" t="s">
        <v>110</v>
      </c>
      <c r="O10" s="89" t="s">
        <v>107</v>
      </c>
      <c r="P10" s="89" t="s">
        <v>108</v>
      </c>
      <c r="Q10" s="89" t="s">
        <v>111</v>
      </c>
    </row>
    <row r="11" spans="1:17" s="82" customFormat="1" ht="17.25" customHeight="1">
      <c r="A11" s="81">
        <v>1</v>
      </c>
      <c r="B11" s="81">
        <v>2</v>
      </c>
      <c r="C11" s="81">
        <v>3</v>
      </c>
      <c r="D11" s="81">
        <v>4</v>
      </c>
      <c r="E11" s="81">
        <v>5</v>
      </c>
      <c r="F11" s="81">
        <v>6</v>
      </c>
      <c r="G11" s="81">
        <v>7</v>
      </c>
      <c r="H11" s="81">
        <v>8</v>
      </c>
      <c r="I11" s="81">
        <v>9</v>
      </c>
      <c r="J11" s="81">
        <v>10</v>
      </c>
      <c r="K11" s="81">
        <v>11</v>
      </c>
      <c r="L11" s="81">
        <v>12</v>
      </c>
      <c r="M11" s="81">
        <v>13</v>
      </c>
      <c r="N11" s="81">
        <v>14</v>
      </c>
      <c r="O11" s="81">
        <v>15</v>
      </c>
      <c r="P11" s="81">
        <v>16</v>
      </c>
      <c r="Q11" s="81">
        <v>17</v>
      </c>
    </row>
    <row r="12" spans="1:17" s="79" customFormat="1" ht="37.5" customHeight="1">
      <c r="A12" s="91">
        <v>1</v>
      </c>
      <c r="B12" s="92" t="s">
        <v>112</v>
      </c>
      <c r="C12" s="151" t="s">
        <v>12</v>
      </c>
      <c r="D12" s="152"/>
      <c r="E12" s="107">
        <f>F12+G12</f>
        <v>8000</v>
      </c>
      <c r="F12" s="108">
        <f>F17</f>
        <v>856</v>
      </c>
      <c r="G12" s="108">
        <f>G17</f>
        <v>7144</v>
      </c>
      <c r="H12" s="109">
        <f>I12+J12+K12+L12</f>
        <v>856</v>
      </c>
      <c r="I12" s="105"/>
      <c r="J12" s="105"/>
      <c r="K12" s="105"/>
      <c r="L12" s="105">
        <f>L17</f>
        <v>856</v>
      </c>
      <c r="M12" s="109">
        <f>N12+O12+P12+Q12</f>
        <v>7144</v>
      </c>
      <c r="N12" s="105"/>
      <c r="O12" s="105"/>
      <c r="P12" s="105"/>
      <c r="Q12" s="105">
        <f>Q18</f>
        <v>7144</v>
      </c>
    </row>
    <row r="13" spans="1:17" ht="14.25" customHeight="1">
      <c r="A13" s="144" t="s">
        <v>113</v>
      </c>
      <c r="B13" s="93" t="s">
        <v>114</v>
      </c>
      <c r="C13" s="145" t="s">
        <v>128</v>
      </c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7"/>
    </row>
    <row r="14" spans="1:17" ht="13.5" customHeight="1">
      <c r="A14" s="144"/>
      <c r="B14" s="93" t="s">
        <v>115</v>
      </c>
      <c r="C14" s="148"/>
      <c r="D14" s="149"/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50"/>
    </row>
    <row r="15" spans="1:17" ht="12" customHeight="1">
      <c r="A15" s="144"/>
      <c r="B15" s="93" t="s">
        <v>116</v>
      </c>
      <c r="C15" s="148"/>
      <c r="D15" s="149"/>
      <c r="E15" s="149"/>
      <c r="F15" s="149"/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50"/>
    </row>
    <row r="16" spans="1:17" ht="21.75" customHeight="1">
      <c r="A16" s="144"/>
      <c r="B16" s="93" t="s">
        <v>117</v>
      </c>
      <c r="C16" s="148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50"/>
    </row>
    <row r="17" spans="1:17" ht="16.5" customHeight="1">
      <c r="A17" s="144"/>
      <c r="B17" s="93" t="s">
        <v>118</v>
      </c>
      <c r="C17" s="100"/>
      <c r="D17" s="100"/>
      <c r="E17" s="100"/>
      <c r="F17" s="105">
        <f>F19</f>
        <v>856</v>
      </c>
      <c r="G17" s="105">
        <f>G18</f>
        <v>7144</v>
      </c>
      <c r="H17" s="105"/>
      <c r="I17" s="105">
        <f>L17</f>
        <v>856</v>
      </c>
      <c r="J17" s="105"/>
      <c r="K17" s="105"/>
      <c r="L17" s="105">
        <v>856</v>
      </c>
      <c r="M17" s="105"/>
      <c r="N17" s="105"/>
      <c r="O17" s="105"/>
      <c r="P17" s="105"/>
      <c r="Q17" s="105"/>
    </row>
    <row r="18" spans="1:17" ht="13.5" customHeight="1">
      <c r="A18" s="144"/>
      <c r="B18" s="93" t="s">
        <v>126</v>
      </c>
      <c r="C18" s="101"/>
      <c r="D18" s="103" t="s">
        <v>159</v>
      </c>
      <c r="E18" s="100"/>
      <c r="F18" s="102"/>
      <c r="G18" s="105">
        <v>7144</v>
      </c>
      <c r="H18" s="105"/>
      <c r="I18" s="105"/>
      <c r="J18" s="105"/>
      <c r="K18" s="105"/>
      <c r="L18" s="105"/>
      <c r="M18" s="105">
        <f>Q18</f>
        <v>7144</v>
      </c>
      <c r="N18" s="105"/>
      <c r="O18" s="105"/>
      <c r="P18" s="105"/>
      <c r="Q18" s="105">
        <v>7144</v>
      </c>
    </row>
    <row r="19" spans="1:17" ht="15.75" customHeight="1">
      <c r="A19" s="144"/>
      <c r="B19" s="106" t="s">
        <v>161</v>
      </c>
      <c r="C19" s="101"/>
      <c r="D19" s="103" t="s">
        <v>160</v>
      </c>
      <c r="E19" s="100"/>
      <c r="F19" s="105">
        <v>856</v>
      </c>
      <c r="G19" s="100"/>
      <c r="H19" s="105"/>
      <c r="I19" s="105"/>
      <c r="J19" s="105"/>
      <c r="K19" s="105"/>
      <c r="L19" s="105"/>
      <c r="M19" s="105"/>
      <c r="N19" s="105"/>
      <c r="O19" s="105"/>
      <c r="P19" s="105"/>
      <c r="Q19" s="105"/>
    </row>
    <row r="20" spans="1:17" s="79" customFormat="1" ht="35.25" customHeight="1">
      <c r="A20" s="94">
        <v>2</v>
      </c>
      <c r="B20" s="92" t="s">
        <v>120</v>
      </c>
      <c r="C20" s="142" t="s">
        <v>12</v>
      </c>
      <c r="D20" s="143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</row>
    <row r="21" spans="1:17" ht="16.5" customHeight="1">
      <c r="A21" s="144" t="s">
        <v>121</v>
      </c>
      <c r="B21" s="93" t="s">
        <v>114</v>
      </c>
      <c r="C21" s="145" t="s">
        <v>128</v>
      </c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7"/>
    </row>
    <row r="22" spans="1:17" ht="12">
      <c r="A22" s="144"/>
      <c r="B22" s="93" t="s">
        <v>115</v>
      </c>
      <c r="C22" s="148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50"/>
    </row>
    <row r="23" spans="1:17" ht="13.5" customHeight="1">
      <c r="A23" s="144"/>
      <c r="B23" s="93" t="s">
        <v>116</v>
      </c>
      <c r="C23" s="148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50"/>
    </row>
    <row r="24" spans="1:17" ht="18" customHeight="1">
      <c r="A24" s="144"/>
      <c r="B24" s="93" t="s">
        <v>117</v>
      </c>
      <c r="C24" s="148"/>
      <c r="D24" s="149"/>
      <c r="E24" s="149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50"/>
    </row>
    <row r="25" spans="1:18" ht="18" customHeight="1">
      <c r="A25" s="144"/>
      <c r="B25" s="93" t="s">
        <v>118</v>
      </c>
      <c r="C25" s="102"/>
      <c r="D25" s="102"/>
      <c r="E25" s="109">
        <f>F25+G25</f>
        <v>68700</v>
      </c>
      <c r="F25" s="109">
        <f>F28+F30+F32+F34+F36+F38</f>
        <v>7344</v>
      </c>
      <c r="G25" s="109">
        <f>G27+G29+G31+G33+G35+G37</f>
        <v>61356</v>
      </c>
      <c r="H25" s="109">
        <f>L25</f>
        <v>7344</v>
      </c>
      <c r="I25" s="109"/>
      <c r="J25" s="109"/>
      <c r="K25" s="109"/>
      <c r="L25" s="110">
        <f>L28+L30+L32+L34+L36+L38</f>
        <v>7344</v>
      </c>
      <c r="M25" s="109">
        <f>N25+O25+P25+Q25</f>
        <v>61356</v>
      </c>
      <c r="N25" s="109"/>
      <c r="O25" s="109"/>
      <c r="P25" s="109"/>
      <c r="Q25" s="110">
        <f>Q27+Q29+Q31+Q33+Q35+Q37</f>
        <v>61356</v>
      </c>
      <c r="R25" s="82"/>
    </row>
    <row r="26" spans="1:18" ht="15" customHeight="1">
      <c r="A26" s="144"/>
      <c r="B26" s="99" t="s">
        <v>126</v>
      </c>
      <c r="C26" s="103"/>
      <c r="D26" s="103"/>
      <c r="E26" s="105">
        <f aca="true" t="shared" si="0" ref="E26:E38">F26+G26</f>
        <v>0</v>
      </c>
      <c r="F26" s="105"/>
      <c r="G26" s="102"/>
      <c r="H26" s="105">
        <f aca="true" t="shared" si="1" ref="H26:H38">L26</f>
        <v>0</v>
      </c>
      <c r="I26" s="105"/>
      <c r="J26" s="105"/>
      <c r="K26" s="105"/>
      <c r="L26" s="105"/>
      <c r="M26" s="105">
        <f aca="true" t="shared" si="2" ref="M26:M38">N26+O26+P26+Q26</f>
        <v>0</v>
      </c>
      <c r="N26" s="105"/>
      <c r="O26" s="105"/>
      <c r="P26" s="105"/>
      <c r="Q26" s="105"/>
      <c r="R26" s="82"/>
    </row>
    <row r="27" spans="1:18" ht="15" customHeight="1">
      <c r="A27" s="144"/>
      <c r="B27" s="111"/>
      <c r="C27" s="103"/>
      <c r="D27" s="103" t="s">
        <v>147</v>
      </c>
      <c r="E27" s="105">
        <f t="shared" si="0"/>
        <v>14309</v>
      </c>
      <c r="F27" s="105"/>
      <c r="G27" s="105">
        <v>14309</v>
      </c>
      <c r="H27" s="105">
        <f t="shared" si="1"/>
        <v>0</v>
      </c>
      <c r="I27" s="105"/>
      <c r="J27" s="105"/>
      <c r="K27" s="105"/>
      <c r="L27" s="105"/>
      <c r="M27" s="105">
        <f t="shared" si="2"/>
        <v>14309</v>
      </c>
      <c r="N27" s="105"/>
      <c r="O27" s="105"/>
      <c r="P27" s="105"/>
      <c r="Q27" s="105">
        <v>14309</v>
      </c>
      <c r="R27" s="82"/>
    </row>
    <row r="28" spans="1:18" ht="15" customHeight="1">
      <c r="A28" s="144"/>
      <c r="B28" s="111"/>
      <c r="C28" s="103"/>
      <c r="D28" s="103" t="s">
        <v>148</v>
      </c>
      <c r="E28" s="105">
        <f t="shared" si="0"/>
        <v>1714</v>
      </c>
      <c r="F28" s="105">
        <v>1714</v>
      </c>
      <c r="G28" s="102"/>
      <c r="H28" s="105">
        <f t="shared" si="1"/>
        <v>1714</v>
      </c>
      <c r="I28" s="105"/>
      <c r="J28" s="105"/>
      <c r="K28" s="105"/>
      <c r="L28" s="105">
        <v>1714</v>
      </c>
      <c r="M28" s="105">
        <f t="shared" si="2"/>
        <v>0</v>
      </c>
      <c r="N28" s="105"/>
      <c r="O28" s="105"/>
      <c r="P28" s="105"/>
      <c r="Q28" s="105"/>
      <c r="R28" s="82"/>
    </row>
    <row r="29" spans="1:18" ht="15" customHeight="1">
      <c r="A29" s="144"/>
      <c r="B29" s="111"/>
      <c r="C29" s="103"/>
      <c r="D29" s="103" t="s">
        <v>149</v>
      </c>
      <c r="E29" s="105">
        <f t="shared" si="0"/>
        <v>3150</v>
      </c>
      <c r="F29" s="105"/>
      <c r="G29" s="105">
        <v>3150</v>
      </c>
      <c r="H29" s="105">
        <f t="shared" si="1"/>
        <v>0</v>
      </c>
      <c r="I29" s="105"/>
      <c r="J29" s="105"/>
      <c r="K29" s="105"/>
      <c r="L29" s="105"/>
      <c r="M29" s="105">
        <f t="shared" si="2"/>
        <v>3150</v>
      </c>
      <c r="N29" s="105"/>
      <c r="O29" s="105"/>
      <c r="P29" s="105"/>
      <c r="Q29" s="105">
        <v>3150</v>
      </c>
      <c r="R29" s="82"/>
    </row>
    <row r="30" spans="1:18" ht="16.5" customHeight="1">
      <c r="A30" s="144"/>
      <c r="B30" s="111"/>
      <c r="C30" s="103"/>
      <c r="D30" s="103" t="s">
        <v>150</v>
      </c>
      <c r="E30" s="105">
        <f t="shared" si="0"/>
        <v>377</v>
      </c>
      <c r="F30" s="105">
        <v>377</v>
      </c>
      <c r="G30" s="102"/>
      <c r="H30" s="105">
        <f t="shared" si="1"/>
        <v>377</v>
      </c>
      <c r="I30" s="105"/>
      <c r="J30" s="105"/>
      <c r="K30" s="105"/>
      <c r="L30" s="105">
        <v>377</v>
      </c>
      <c r="M30" s="105">
        <f t="shared" si="2"/>
        <v>0</v>
      </c>
      <c r="N30" s="105"/>
      <c r="O30" s="105"/>
      <c r="P30" s="105"/>
      <c r="Q30" s="105"/>
      <c r="R30" s="82"/>
    </row>
    <row r="31" spans="1:18" ht="18" customHeight="1">
      <c r="A31" s="144"/>
      <c r="B31" s="111"/>
      <c r="C31" s="103"/>
      <c r="D31" s="103" t="s">
        <v>151</v>
      </c>
      <c r="E31" s="105">
        <f t="shared" si="0"/>
        <v>491</v>
      </c>
      <c r="F31" s="105"/>
      <c r="G31" s="102">
        <v>491</v>
      </c>
      <c r="H31" s="105">
        <f t="shared" si="1"/>
        <v>0</v>
      </c>
      <c r="I31" s="105"/>
      <c r="J31" s="105"/>
      <c r="K31" s="105"/>
      <c r="L31" s="105"/>
      <c r="M31" s="105">
        <f t="shared" si="2"/>
        <v>491</v>
      </c>
      <c r="N31" s="105"/>
      <c r="O31" s="105"/>
      <c r="P31" s="105"/>
      <c r="Q31" s="105">
        <v>491</v>
      </c>
      <c r="R31" s="82"/>
    </row>
    <row r="32" spans="1:18" ht="18" customHeight="1">
      <c r="A32" s="98"/>
      <c r="B32" s="111"/>
      <c r="C32" s="103"/>
      <c r="D32" s="103" t="s">
        <v>152</v>
      </c>
      <c r="E32" s="105">
        <f t="shared" si="0"/>
        <v>59</v>
      </c>
      <c r="F32" s="105">
        <v>59</v>
      </c>
      <c r="G32" s="102"/>
      <c r="H32" s="105">
        <f t="shared" si="1"/>
        <v>59</v>
      </c>
      <c r="I32" s="105"/>
      <c r="J32" s="105"/>
      <c r="K32" s="105"/>
      <c r="L32" s="105">
        <v>59</v>
      </c>
      <c r="M32" s="105">
        <f t="shared" si="2"/>
        <v>0</v>
      </c>
      <c r="N32" s="105"/>
      <c r="O32" s="105"/>
      <c r="P32" s="105"/>
      <c r="Q32" s="105"/>
      <c r="R32" s="82"/>
    </row>
    <row r="33" spans="1:18" ht="18" customHeight="1">
      <c r="A33" s="98"/>
      <c r="B33" s="111"/>
      <c r="C33" s="103"/>
      <c r="D33" s="103" t="s">
        <v>153</v>
      </c>
      <c r="E33" s="105">
        <f t="shared" si="0"/>
        <v>5715</v>
      </c>
      <c r="F33" s="105"/>
      <c r="G33" s="105">
        <v>5715</v>
      </c>
      <c r="H33" s="105">
        <f t="shared" si="1"/>
        <v>0</v>
      </c>
      <c r="I33" s="105"/>
      <c r="J33" s="105"/>
      <c r="K33" s="105"/>
      <c r="L33" s="105"/>
      <c r="M33" s="105">
        <f t="shared" si="2"/>
        <v>5715</v>
      </c>
      <c r="N33" s="105"/>
      <c r="O33" s="105"/>
      <c r="P33" s="105"/>
      <c r="Q33" s="105">
        <v>5715</v>
      </c>
      <c r="R33" s="82"/>
    </row>
    <row r="34" spans="1:18" ht="18" customHeight="1">
      <c r="A34" s="98"/>
      <c r="B34" s="111"/>
      <c r="C34" s="103"/>
      <c r="D34" s="103" t="s">
        <v>154</v>
      </c>
      <c r="E34" s="105">
        <f t="shared" si="0"/>
        <v>685</v>
      </c>
      <c r="F34" s="105">
        <v>685</v>
      </c>
      <c r="G34" s="105"/>
      <c r="H34" s="105">
        <f t="shared" si="1"/>
        <v>685</v>
      </c>
      <c r="I34" s="105"/>
      <c r="J34" s="105"/>
      <c r="K34" s="105"/>
      <c r="L34" s="105">
        <v>685</v>
      </c>
      <c r="M34" s="105">
        <f t="shared" si="2"/>
        <v>0</v>
      </c>
      <c r="N34" s="105"/>
      <c r="O34" s="105"/>
      <c r="P34" s="105"/>
      <c r="Q34" s="105"/>
      <c r="R34" s="82"/>
    </row>
    <row r="35" spans="1:18" ht="18" customHeight="1">
      <c r="A35" s="98"/>
      <c r="B35" s="111"/>
      <c r="C35" s="103"/>
      <c r="D35" s="103" t="s">
        <v>155</v>
      </c>
      <c r="E35" s="105">
        <f t="shared" si="0"/>
        <v>11080</v>
      </c>
      <c r="F35" s="105"/>
      <c r="G35" s="105">
        <v>11080</v>
      </c>
      <c r="H35" s="105">
        <f t="shared" si="1"/>
        <v>0</v>
      </c>
      <c r="I35" s="105"/>
      <c r="J35" s="105"/>
      <c r="K35" s="105"/>
      <c r="L35" s="105"/>
      <c r="M35" s="105">
        <f t="shared" si="2"/>
        <v>11080</v>
      </c>
      <c r="N35" s="105"/>
      <c r="O35" s="105"/>
      <c r="P35" s="105"/>
      <c r="Q35" s="105">
        <v>11080</v>
      </c>
      <c r="R35" s="82"/>
    </row>
    <row r="36" spans="1:18" ht="18" customHeight="1">
      <c r="A36" s="98"/>
      <c r="B36" s="111"/>
      <c r="C36" s="103"/>
      <c r="D36" s="103" t="s">
        <v>156</v>
      </c>
      <c r="E36" s="105">
        <f t="shared" si="0"/>
        <v>1320</v>
      </c>
      <c r="F36" s="105">
        <v>1320</v>
      </c>
      <c r="G36" s="102"/>
      <c r="H36" s="105">
        <f t="shared" si="1"/>
        <v>1320</v>
      </c>
      <c r="I36" s="105"/>
      <c r="J36" s="105"/>
      <c r="K36" s="105"/>
      <c r="L36" s="105">
        <v>1320</v>
      </c>
      <c r="M36" s="105">
        <f t="shared" si="2"/>
        <v>0</v>
      </c>
      <c r="N36" s="105"/>
      <c r="O36" s="105"/>
      <c r="P36" s="105"/>
      <c r="Q36" s="105"/>
      <c r="R36" s="82"/>
    </row>
    <row r="37" spans="1:18" ht="18" customHeight="1">
      <c r="A37" s="98"/>
      <c r="B37" s="111"/>
      <c r="C37" s="103"/>
      <c r="D37" s="103" t="s">
        <v>157</v>
      </c>
      <c r="E37" s="105">
        <f t="shared" si="0"/>
        <v>26611</v>
      </c>
      <c r="F37" s="105"/>
      <c r="G37" s="105">
        <v>26611</v>
      </c>
      <c r="H37" s="105">
        <f t="shared" si="1"/>
        <v>0</v>
      </c>
      <c r="I37" s="105"/>
      <c r="J37" s="105"/>
      <c r="K37" s="105"/>
      <c r="L37" s="105"/>
      <c r="M37" s="105">
        <f t="shared" si="2"/>
        <v>26611</v>
      </c>
      <c r="N37" s="105"/>
      <c r="O37" s="105"/>
      <c r="P37" s="105"/>
      <c r="Q37" s="105">
        <v>26611</v>
      </c>
      <c r="R37" s="82"/>
    </row>
    <row r="38" spans="1:18" ht="18" customHeight="1">
      <c r="A38" s="98"/>
      <c r="B38" s="111"/>
      <c r="C38" s="103"/>
      <c r="D38" s="103" t="s">
        <v>158</v>
      </c>
      <c r="E38" s="105">
        <f t="shared" si="0"/>
        <v>3189</v>
      </c>
      <c r="F38" s="105">
        <v>3189</v>
      </c>
      <c r="G38" s="102"/>
      <c r="H38" s="105">
        <f t="shared" si="1"/>
        <v>3189</v>
      </c>
      <c r="I38" s="105"/>
      <c r="J38" s="105"/>
      <c r="K38" s="105"/>
      <c r="L38" s="105">
        <v>3189</v>
      </c>
      <c r="M38" s="105">
        <f t="shared" si="2"/>
        <v>0</v>
      </c>
      <c r="N38" s="105"/>
      <c r="O38" s="105"/>
      <c r="P38" s="105"/>
      <c r="Q38" s="105"/>
      <c r="R38" s="82"/>
    </row>
    <row r="39" spans="1:18" s="79" customFormat="1" ht="18" customHeight="1">
      <c r="A39" s="153" t="s">
        <v>122</v>
      </c>
      <c r="B39" s="153"/>
      <c r="C39" s="154" t="s">
        <v>12</v>
      </c>
      <c r="D39" s="155"/>
      <c r="E39" s="109">
        <f>E12+E25</f>
        <v>76700</v>
      </c>
      <c r="F39" s="109">
        <f>F12+F25</f>
        <v>8200</v>
      </c>
      <c r="G39" s="109">
        <f>G12+G25</f>
        <v>68500</v>
      </c>
      <c r="H39" s="109">
        <f>H12+H25</f>
        <v>8200</v>
      </c>
      <c r="I39" s="109"/>
      <c r="J39" s="109"/>
      <c r="K39" s="109"/>
      <c r="L39" s="109">
        <f>L12+L25</f>
        <v>8200</v>
      </c>
      <c r="M39" s="109">
        <f>M12+M25</f>
        <v>68500</v>
      </c>
      <c r="N39" s="109"/>
      <c r="O39" s="109"/>
      <c r="P39" s="109"/>
      <c r="Q39" s="109">
        <f>Q12+Q25</f>
        <v>68500</v>
      </c>
      <c r="R39" s="104"/>
    </row>
    <row r="41" spans="1:16" ht="22.5" customHeight="1">
      <c r="A41" s="156" t="s">
        <v>123</v>
      </c>
      <c r="B41" s="156"/>
      <c r="C41" s="156"/>
      <c r="D41" s="156"/>
      <c r="E41" s="156"/>
      <c r="F41" s="156"/>
      <c r="G41" s="156"/>
      <c r="H41" s="156"/>
      <c r="I41" s="156"/>
      <c r="J41" s="156"/>
      <c r="M41" s="136" t="s">
        <v>20</v>
      </c>
      <c r="N41" s="136"/>
      <c r="O41" s="136"/>
      <c r="P41" s="136"/>
    </row>
    <row r="42" spans="1:10" ht="11.25">
      <c r="A42" s="80" t="s">
        <v>124</v>
      </c>
      <c r="B42" s="80"/>
      <c r="C42" s="80"/>
      <c r="D42" s="80"/>
      <c r="E42" s="80"/>
      <c r="F42" s="80"/>
      <c r="G42" s="80"/>
      <c r="H42" s="80"/>
      <c r="I42" s="80"/>
      <c r="J42" s="80"/>
    </row>
    <row r="43" spans="1:16" ht="11.25">
      <c r="A43" s="80"/>
      <c r="B43" s="80"/>
      <c r="C43" s="80"/>
      <c r="D43" s="80"/>
      <c r="E43" s="80"/>
      <c r="M43" s="136" t="s">
        <v>30</v>
      </c>
      <c r="N43" s="136"/>
      <c r="O43" s="136"/>
      <c r="P43" s="136"/>
    </row>
  </sheetData>
  <mergeCells count="32">
    <mergeCell ref="A41:J41"/>
    <mergeCell ref="M41:P41"/>
    <mergeCell ref="B5:B10"/>
    <mergeCell ref="H5:Q5"/>
    <mergeCell ref="A39:B39"/>
    <mergeCell ref="C39:D39"/>
    <mergeCell ref="I8:L8"/>
    <mergeCell ref="M8:Q8"/>
    <mergeCell ref="I9:I10"/>
    <mergeCell ref="J9:L9"/>
    <mergeCell ref="M9:M10"/>
    <mergeCell ref="N9:Q9"/>
    <mergeCell ref="F5:G5"/>
    <mergeCell ref="A21:A31"/>
    <mergeCell ref="C21:Q24"/>
    <mergeCell ref="F6:F10"/>
    <mergeCell ref="G6:G10"/>
    <mergeCell ref="C12:D12"/>
    <mergeCell ref="D5:D10"/>
    <mergeCell ref="E5:E10"/>
    <mergeCell ref="A13:A19"/>
    <mergeCell ref="C13:Q16"/>
    <mergeCell ref="M43:P43"/>
    <mergeCell ref="L1:Q1"/>
    <mergeCell ref="L2:Q2"/>
    <mergeCell ref="H6:Q6"/>
    <mergeCell ref="H7:H10"/>
    <mergeCell ref="I7:Q7"/>
    <mergeCell ref="A3:Q3"/>
    <mergeCell ref="A5:A10"/>
    <mergeCell ref="C5:C10"/>
    <mergeCell ref="C20:D20"/>
  </mergeCells>
  <printOptions/>
  <pageMargins left="0.3" right="0.17" top="0.43" bottom="0.28" header="0.25" footer="0.16"/>
  <pageSetup horizontalDpi="600" verticalDpi="600" orientation="landscape" paperSize="9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Jadwiga Florczak</cp:lastModifiedBy>
  <cp:lastPrinted>2009-04-28T07:36:47Z</cp:lastPrinted>
  <dcterms:created xsi:type="dcterms:W3CDTF">2001-03-21T13:01:08Z</dcterms:created>
  <dcterms:modified xsi:type="dcterms:W3CDTF">2009-04-28T07:37:10Z</dcterms:modified>
  <cp:category/>
  <cp:version/>
  <cp:contentType/>
  <cp:contentStatus/>
</cp:coreProperties>
</file>