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1" activeTab="5"/>
  </bookViews>
  <sheets>
    <sheet name="zał nr 1 do 202" sheetId="1" r:id="rId1"/>
    <sheet name="zał Nr 2do 202" sheetId="2" r:id="rId2"/>
    <sheet name="zał nr 3 do 202" sheetId="3" r:id="rId3"/>
    <sheet name="zał nr 4 do 202" sheetId="4" r:id="rId4"/>
    <sheet name="zał Nr 5 do 202" sheetId="5" r:id="rId5"/>
    <sheet name="zał Nr 6 do 202" sheetId="6" r:id="rId6"/>
  </sheets>
  <definedNames>
    <definedName name="_xlnm.Print_Area" localSheetId="1">'zał Nr 2do 202'!$A$1:$E$90</definedName>
    <definedName name="_xlnm.Print_Area" localSheetId="2">'zał nr 3 do 202'!$A$1:$F$16</definedName>
    <definedName name="_xlnm.Print_Area" localSheetId="3">'zał nr 4 do 202'!$A$1:$L$33</definedName>
    <definedName name="_xlnm.Print_Area" localSheetId="4">'zał Nr 5 do 202'!$A$1:$D$38</definedName>
    <definedName name="_xlnm.Print_Area" localSheetId="5">'zał Nr 6 do 202'!$A$1:$F$42</definedName>
  </definedNames>
  <calcPr fullCalcOnLoad="1"/>
</workbook>
</file>

<file path=xl/sharedStrings.xml><?xml version="1.0" encoding="utf-8"?>
<sst xmlns="http://schemas.openxmlformats.org/spreadsheetml/2006/main" count="333" uniqueCount="206">
  <si>
    <t xml:space="preserve">Opracowanie dokumentacji technicznej  na budowę sieci wodociagowej wraz z przyłączami w m. Budy Zosine, Budy Stare, Grądy, Henryszew -   etap II </t>
  </si>
  <si>
    <t>Razem dział 400 - Wytwarzanie i zaopatrywanie w energię elektryczną, gaz i wodę</t>
  </si>
  <si>
    <t>Wykonanie dokumentacji  budowy oświetlenia ulic:  1)ul. Żyrardowskiej w Budach Starych - od ul. Chopina do wiaduktu CMK, 2) ul. Traugutta w Jaktorowie,  3) ul.Kleeberga w Kolonii Jaktorów, 4) ul. Wyspiańskiego w Chylicach , 5)  w Sadych Budach: ul.Kolejowej, Jagiełły, Racławickiej, Łąkowej  Pułaskiego i Rycerskiej</t>
  </si>
  <si>
    <t>Razem dział 750 - Administracja publiczna</t>
  </si>
  <si>
    <t>w złotych</t>
  </si>
  <si>
    <t>Lp.</t>
  </si>
  <si>
    <t>Nazwa zadania inwestycyjnego</t>
  </si>
  <si>
    <t>Łączne koszty finansowe</t>
  </si>
  <si>
    <t>z tego źródła finansowania</t>
  </si>
  <si>
    <t>dochody własne jst</t>
  </si>
  <si>
    <t>kredyty
i pożyczki</t>
  </si>
  <si>
    <t>x</t>
  </si>
  <si>
    <t xml:space="preserve">                                                                                     Rady Gminy Jaktorów </t>
  </si>
  <si>
    <t>Przychody i rozchody budżetu w 2007 r.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</si>
  <si>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</si>
  <si>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</si>
  <si>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</si>
  <si>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</si>
  <si>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</si>
  <si>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</si>
  <si>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</si>
  <si>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</si>
  <si>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</si>
  <si>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</si>
  <si>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</si>
  <si>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</si>
  <si>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</si>
  <si>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</si>
  <si>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</si>
  <si>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</si>
  <si>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</si>
  <si>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</si>
  <si>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</si>
  <si>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</si>
  <si>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</si>
  <si>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</si>
  <si>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</si>
  <si>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</si>
  <si>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</si>
  <si>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</si>
  <si>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</si>
  <si>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</si>
  <si>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</si>
  <si>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</si>
  <si>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</si>
  <si>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Lokaty</t>
  </si>
  <si>
    <t>§ 994</t>
  </si>
  <si>
    <t>Wykup papierów wartościowych (obligacji)</t>
  </si>
  <si>
    <t>Rozchody z tytułu innych rozliczeń</t>
  </si>
  <si>
    <t>§ 995</t>
  </si>
  <si>
    <t>Wydatki na zakup i objęcie akcji, wniesienie wkładów do spółek prawa handlowego oraz uzupełnienie funduszy statutowych banków państwowych i innych instytucji finansowych</t>
  </si>
  <si>
    <t>Wytwarzanie i zaopatrywanie w energię elektryczną, gaz i wodę</t>
  </si>
  <si>
    <t>Dostarczanie wody</t>
  </si>
  <si>
    <t>Drogi publiczne wojewódzkie</t>
  </si>
  <si>
    <t>Bezpieczeństwo publiczne i ochrona przeciwpożarowa</t>
  </si>
  <si>
    <t>Komendy wojewódzkie Policji</t>
  </si>
  <si>
    <t>Wpłaty jednostek na fundusz celowy</t>
  </si>
  <si>
    <t>Ochotnicze straże pożarne</t>
  </si>
  <si>
    <t>Wydatki na zakupy inwestycyjne  jednostek budżetowych</t>
  </si>
  <si>
    <t>Gospodarka komunalna i ochrona środowiska</t>
  </si>
  <si>
    <t>Oświetlenie ulic, placów i dróg</t>
  </si>
  <si>
    <t>Zakup  energii</t>
  </si>
  <si>
    <t>§ 903</t>
  </si>
  <si>
    <t>Rolnictwo i łowiectwo</t>
  </si>
  <si>
    <t>Infrastruktura wodociągowa i sanitacyjna wsi</t>
  </si>
  <si>
    <t>§ 992</t>
  </si>
  <si>
    <t>Planowane wydatki</t>
  </si>
  <si>
    <t>Przewodniczący Rady Gminy</t>
  </si>
  <si>
    <t>§ 982</t>
  </si>
  <si>
    <t>§ 991</t>
  </si>
  <si>
    <t>Zestawienie zmian w planie wydatków budżetu Gminy Jaktorów</t>
  </si>
  <si>
    <t>Wydatki</t>
  </si>
  <si>
    <t>Dział</t>
  </si>
  <si>
    <t>Rozdział</t>
  </si>
  <si>
    <t>§</t>
  </si>
  <si>
    <t>Nazwa</t>
  </si>
  <si>
    <t>Ochrona zdrowia</t>
  </si>
  <si>
    <t>Przeciwdziałanie alkoholizmowi</t>
  </si>
  <si>
    <t>Zakup materiałów i wyposażenia</t>
  </si>
  <si>
    <t>Zakup usług pozostałych</t>
  </si>
  <si>
    <t>Wydatki inwestycyjne jednostek budżetowych</t>
  </si>
  <si>
    <t>Oświata i wychowanie</t>
  </si>
  <si>
    <t>Szkoły podstawowe</t>
  </si>
  <si>
    <t>Uzasadnienie:</t>
  </si>
  <si>
    <t>Mirosław Byczak</t>
  </si>
  <si>
    <t>010</t>
  </si>
  <si>
    <t>01010</t>
  </si>
  <si>
    <t>Ogółem</t>
  </si>
  <si>
    <t>Administracja publiczna</t>
  </si>
  <si>
    <t>Urzędy gmin</t>
  </si>
  <si>
    <t>Transport i łączność</t>
  </si>
  <si>
    <t>Drogi publiczne gminne</t>
  </si>
  <si>
    <t>Razem wydatki</t>
  </si>
  <si>
    <t>Zakup usług remontowych</t>
  </si>
  <si>
    <t>Jednostka organizacyjna realizująca program lub koordynująca wykonanie programu</t>
  </si>
  <si>
    <t>środki wymienione
w art. 5 ust. 1 pkt 2 i 3 u.f.p.</t>
  </si>
  <si>
    <t>razem dział 600 - Transport i łączność</t>
  </si>
  <si>
    <t>razem dział 900 - Gospodarka komunalna i ochrona środowiska</t>
  </si>
  <si>
    <t>Przedszkola</t>
  </si>
  <si>
    <t>Pozostała działalność</t>
  </si>
  <si>
    <t>Edukacyjna opieka wychowawcza</t>
  </si>
  <si>
    <t>Dochody</t>
  </si>
  <si>
    <t>N a z w a</t>
  </si>
  <si>
    <t>Dochody od osób prawnych, od osób fizycznych i od innych jednostek nie posiadających osobowości prawnej oraz wydatki związane z ich poborem</t>
  </si>
  <si>
    <t>Wpływy z podatku rolnego, podatku leśnego, podatku od czynności cywilnoprawnych ,  podatków i opłat lokalnych od osób prawnych i innych jednostek organizacyjnych</t>
  </si>
  <si>
    <t>0340</t>
  </si>
  <si>
    <t>Podatek od środków transportowych</t>
  </si>
  <si>
    <t>Różne rozliczenia</t>
  </si>
  <si>
    <t>Część oświatowa subwencji ogólnej dla jst</t>
  </si>
  <si>
    <t>Subwencje ogólne z budżetu państwa</t>
  </si>
  <si>
    <t xml:space="preserve">                                                          Przewodniczący Rady Gminy</t>
  </si>
  <si>
    <t>Zestawienie zmian w planie dochodów  budżetu Gminy Jaktorów</t>
  </si>
  <si>
    <t>na rok 2009</t>
  </si>
  <si>
    <t>Zmniejszenie</t>
  </si>
  <si>
    <t>Zwiększenie</t>
  </si>
  <si>
    <t>Ogółem  dochody</t>
  </si>
  <si>
    <t>0490</t>
  </si>
  <si>
    <t>Wpływy z innych opłat stanowiących dochody jst na podstawie ustaw</t>
  </si>
  <si>
    <t>Wpływy z innych lokalnych opłat pobieranych przez jst na podstawie odrębnych ustaw</t>
  </si>
  <si>
    <t>0010</t>
  </si>
  <si>
    <t>Udziały gmin w podatkach stanowiących dochód budżetu państwa</t>
  </si>
  <si>
    <t>Podatek dochodowy od osób fizycznych</t>
  </si>
  <si>
    <t xml:space="preserve">           Zgodnie z pismem nr ST3/4820/1/2009 Ministra Finansów  zmniejszona została na rok 2009 część oświatowa subwencji ogólnej o kwotę  513.096 zł. W zwiazku z koniecznością korekty planu dochodów zwiększa się plan wpływów z tytułu podatku od środków transportowych o 200.000 zł, wpływy z opłat za zajęcia pasa drogowego o 13.096 zł oraz wpływy z udziałów w podatku dochodym od osób fizycznych o 200.000 zł razem zwiększenie wyniesie 513.096 zł. </t>
  </si>
  <si>
    <t xml:space="preserve">                                                  Mirosław Byczak</t>
  </si>
  <si>
    <t xml:space="preserve"> w związku ze zmniejszeniem części oświatowej  subwencji ogólnej  </t>
  </si>
  <si>
    <t>Kwota zwiększenia</t>
  </si>
  <si>
    <t>Dotacja podmiotowa z budżetu dla niepublicznej jednostki systemu oświaty</t>
  </si>
  <si>
    <t>Zakup energii</t>
  </si>
  <si>
    <t>Wynagrodzenia bezosobowe</t>
  </si>
  <si>
    <t>Obsługa długu publicznego</t>
  </si>
  <si>
    <t>Obsługa papierów wartościowych, kredytów i pożyczek jst</t>
  </si>
  <si>
    <t>Zakup usług obejmujących wykonanie ekspertyz, analiz, opinii</t>
  </si>
  <si>
    <t>Zwalczanie narkomanii</t>
  </si>
  <si>
    <t>Pomoc materialna dla uczniów</t>
  </si>
  <si>
    <t>Stypendia dla uczniów</t>
  </si>
  <si>
    <t>Odsetki od samorządowych papierów wartościowych</t>
  </si>
  <si>
    <t>Kwota
2009 r.</t>
  </si>
  <si>
    <t>Przychody i rozchody budżetu w 2009 r.</t>
  </si>
  <si>
    <t>Informacje uzupełniające:</t>
  </si>
  <si>
    <t>Planowane dochody</t>
  </si>
  <si>
    <t>Wynik</t>
  </si>
  <si>
    <t>- różnica między 1 i 2 (+)</t>
  </si>
  <si>
    <t>- różnica między 2 i 1 (-)</t>
  </si>
  <si>
    <t>Wynagrodzenia osobowe pracowników</t>
  </si>
  <si>
    <t>Składki na ubezpieczenia społeczne</t>
  </si>
  <si>
    <t>Składki na Fundusz Pracy</t>
  </si>
  <si>
    <t>Gimnazja</t>
  </si>
  <si>
    <t>Świadczenia spoleczne</t>
  </si>
  <si>
    <t>Rady gmin</t>
  </si>
  <si>
    <t>Różne wydatki na rzecz osób fizycznych</t>
  </si>
  <si>
    <t>01095</t>
  </si>
  <si>
    <t>Wydatki na inwestycje jednostek budżetowych</t>
  </si>
  <si>
    <t>Kultura i ochrona dziedzictwa narodowego</t>
  </si>
  <si>
    <t>Biblioteki</t>
  </si>
  <si>
    <t>Dotacja podmiotowa z budżetu dla samorządowej instytucji kultury</t>
  </si>
  <si>
    <t>Oczyszczanie miast i wsi</t>
  </si>
  <si>
    <t>Dotacje podmiotowe w 2009 r.</t>
  </si>
  <si>
    <t>Nazwa instytucji</t>
  </si>
  <si>
    <t>Kwota dotacji</t>
  </si>
  <si>
    <t>Przedszkole Niepubliczne Puchatek w Jaktorowie</t>
  </si>
  <si>
    <t>Gminna Biblioteka Publiczna w Jaktorowie</t>
  </si>
  <si>
    <t xml:space="preserve">                              Rady Gminy Jaktorów</t>
  </si>
  <si>
    <t xml:space="preserve">Wydatki </t>
  </si>
  <si>
    <t xml:space="preserve">Razem </t>
  </si>
  <si>
    <t xml:space="preserve">                                                  Przewodniczący Rady Gminy</t>
  </si>
  <si>
    <t xml:space="preserve">                                                Mirosław Byczak</t>
  </si>
  <si>
    <t>Zestawienie zmian w planie  wydatków budżetowych  na rok 2009</t>
  </si>
  <si>
    <t>Zadania inwestycyjne w 2009 r.</t>
  </si>
  <si>
    <t>Rozdz.</t>
  </si>
  <si>
    <t>rok budżetowy 2009 (8+9+10+11)</t>
  </si>
  <si>
    <t>środki pochodzące
z innych  źródeł*</t>
  </si>
  <si>
    <t xml:space="preserve">Opracowanie dokumentacji projektowo kosztorysowej  przebudowy mostu na rzece Tucznej w Jaktorowie  - zgodnie z umową zawartą z Województwem Mazowieckim </t>
  </si>
  <si>
    <t>Urząd Gminy</t>
  </si>
  <si>
    <t xml:space="preserve">Opracowanie projektu budowy chodnika na odcinku od  ul. Potockiego   w kier. wiaduktu CMK w Budach Starych oraz    dokończenie dokumentacji  ciągu pieszo-rowerowo-jezdnego do ul. Potockiego  - zgodnie z porozumieniem
</t>
  </si>
  <si>
    <t>Zakup serwera dla Urzędu Gminy Jaktorów</t>
  </si>
  <si>
    <t>razem dział 010 - Rolnictwo i łowiectwo</t>
  </si>
  <si>
    <t xml:space="preserve">              Zmniejsza się środki na budowę sieci wodociągowej w Gminie o 844.420 zł w związku z koniecznością  zabezpieczenia  wydatków majątkowych związanych z objęciem  udziałów w Spółce "Przedsiębiorstwo Gospodarki  Komunalnej Żyrardów na realizację projektu dofinansowanego z Funduszu  Spójności p.n. Budowa kanalizacji sanitarnej w Gminie.  
 </t>
  </si>
  <si>
    <t>Sporządzenie map do budowy ulic: Ks. Baranowskiego w Budach Grzybek do drogi Nr 150305 w B.Michałowskich, Armii Ludowej w Międzyborowie,  Jaworowej w Henryszewie,  3 Maja i Walecznych w Grądach</t>
  </si>
  <si>
    <t>Razem dział 754 - Bezpieczeństwo publiczne i ochrona przeciwpożarowa</t>
  </si>
  <si>
    <t>Wykonanie monitoringu budynku Zespołu Szkół Publicznych w Międzyborowie</t>
  </si>
  <si>
    <t>Razem dział 801 - Oświata i wychowanie</t>
  </si>
  <si>
    <t xml:space="preserve">                                                          Mirosław Byczak</t>
  </si>
  <si>
    <t>Opracowanie map i projektu ciągu pieszo-rowerowego w Jaktorowie:  na odcinku od ul. Ogrodowej do ul. Alpejskiej (wzdłuż drogi nr 719)</t>
  </si>
  <si>
    <t>2</t>
  </si>
  <si>
    <t>400</t>
  </si>
  <si>
    <t>40002</t>
  </si>
  <si>
    <t>6060</t>
  </si>
  <si>
    <t>Zakup  zestawu komputerowego " PSION" (z drukarką)</t>
  </si>
  <si>
    <t>Wykonanie  systemu monitoringu wizyjnego w  Gminie</t>
  </si>
  <si>
    <t>Zakup  ciężkiego samochodu  ratowniczego  dla OSP w Międzyborowie</t>
  </si>
  <si>
    <r>
      <t xml:space="preserve">4) dział 750 -Administracja publiczna - </t>
    </r>
    <r>
      <rPr>
        <sz val="11"/>
        <rFont val="Arial CE"/>
        <family val="0"/>
      </rPr>
      <t xml:space="preserve"> 40.653 zł, z tego przeznacza się na wypłatę  diet za udział w sesjach  20.000 zł, dofinansowanie wynagrodzenia pracowników robót publicznych wraz z pochodnymi  7.053 zł,  wypłatę wynagrodzeń bezosobowych (zobowiązanie z 2008r) 13.600 zł,
5</t>
    </r>
    <r>
      <rPr>
        <u val="single"/>
        <sz val="11"/>
        <rFont val="Arial CE"/>
        <family val="0"/>
      </rPr>
      <t>) dział  754 - Bezpieczeństwo publiczne i ochrona przeciwpożarowa</t>
    </r>
    <r>
      <rPr>
        <sz val="11"/>
        <rFont val="Arial CE"/>
        <family val="0"/>
      </rPr>
      <t xml:space="preserve"> -  420.000 zł, z tego na  dofinansowanie  kosztów funkcjonowania Komisariatu Policji w Jaktorowie - 15.000 zł,  na zakup ciężkiego samochodu ratowniczego dla OSP w Międzyborowie 100.000 zł, zakup środka pianotwórczego do samochodu pożarniczego OSP w Jaktorowie 5.000 zł oraz na wykonanie  systemu monitoringu  wizyjnego w  Gminie - 300.000 zł,
6) </t>
    </r>
    <r>
      <rPr>
        <u val="single"/>
        <sz val="11"/>
        <rFont val="Arial CE"/>
        <family val="0"/>
      </rPr>
      <t>dział 757 - Obsługa długu publicznego</t>
    </r>
    <r>
      <rPr>
        <sz val="11"/>
        <rFont val="Arial CE"/>
        <family val="0"/>
      </rPr>
      <t xml:space="preserve">  - 260.000 zł na odsetki od samorządowych papierów wartościowych w związku z planowaną emisją obligacji,
 </t>
    </r>
  </si>
  <si>
    <r>
      <t xml:space="preserve">3) dział  600 - Transport i łączność - </t>
    </r>
    <r>
      <rPr>
        <sz val="11"/>
        <rFont val="Arial CE"/>
        <family val="0"/>
      </rPr>
      <t xml:space="preserve"> 379.800 zł z tego  przeznacza się na: a) dofinansowanie   opracowania  dokumentacji projektowo-kosztorysowej  ciągu pieszego w Starych Budach na odcinku od  wiaduktu  CMK do ul. Potockiego w Jaktorowie Kolonii   130.600 zł,  b) opracowanie map na drogi gminne (droga w Henryszewie w kier. Grądów, ul. Ks. Baranowskiego w Budach Grzybek) - 71.000 zł,  c) remonty i utrzymanie dróg gminnych - 95.000 zł, d) zakup  materiałów na przepusty drogowe - 15.000 zł, e)  konserwacja i odtwarzanie rowów przydrożnych - 38.800 zł, f) opracowanie analizy ruchu i stanu bezpieczeństwa w rejonie szkoły w Jaktorowie - 24.400 zł oraz koncepcji przebudowy dróg - 5.000 zł</t>
    </r>
  </si>
  <si>
    <r>
      <t xml:space="preserve">Z  nadwyżki środków na rachunku bieżącym Gminy  rozdysponowuje się kwotę </t>
    </r>
    <r>
      <rPr>
        <b/>
        <sz val="11"/>
        <rFont val="Arial CE"/>
        <family val="0"/>
      </rPr>
      <t>2.861.980 zł</t>
    </r>
    <r>
      <rPr>
        <sz val="11"/>
        <rFont val="Arial CE"/>
        <family val="0"/>
      </rPr>
      <t xml:space="preserve"> na sfinansowanie następujących wydatków budżetowych:.
1</t>
    </r>
    <r>
      <rPr>
        <u val="single"/>
        <sz val="11"/>
        <rFont val="Arial CE"/>
        <family val="0"/>
      </rPr>
      <t>) dział  010 - Rolnictwo i łowiectwo</t>
    </r>
    <r>
      <rPr>
        <sz val="11"/>
        <rFont val="Arial CE"/>
        <family val="0"/>
      </rPr>
      <t xml:space="preserve">  zabezpiecza się kwotę  1.260.580 zł , z tego na objęcie udziałów w Przedsiębiorstwie Gospodarki Komunalnej Żyrardów sp.z o.o. w Żyrardowie 1.155.580 zł, na opracowanie  dokumentacji technicznej na budowę sieci wodociągowej wraz z przyłączami w m. Budy Zosine, Budy Stare, Grądy, Henryszew (etap II) (zał Nr 4a)  - 60.000 zł oraz  45.000 zł na konserwację rowów odwadniających stanowiących własność Gminy (m. Bieganów i Blich w Jaktorowie),
</t>
    </r>
    <r>
      <rPr>
        <u val="single"/>
        <sz val="11"/>
        <rFont val="Arial CE"/>
        <family val="0"/>
      </rPr>
      <t>2)  dział 400 - Wytwarzanie i zaopatrywanie w energię elektryczną, gaz i wodę - 15.000 zł, z tego</t>
    </r>
    <r>
      <rPr>
        <sz val="11"/>
        <rFont val="Arial CE"/>
        <family val="0"/>
      </rPr>
      <t xml:space="preserve"> 5.000 zł na  zakup  energii elektrycznej (zobow. z 2008r) oraz na zakup komputera PSION - 10.000 zł,</t>
    </r>
  </si>
  <si>
    <r>
      <t xml:space="preserve">7) </t>
    </r>
    <r>
      <rPr>
        <u val="single"/>
        <sz val="11"/>
        <rFont val="Arial CE"/>
        <family val="0"/>
      </rPr>
      <t>dział  801 - Oświata i wychowanie</t>
    </r>
    <r>
      <rPr>
        <sz val="11"/>
        <rFont val="Arial CE"/>
        <family val="0"/>
      </rPr>
      <t xml:space="preserve"> -  265.700 zł, z tego:
     - </t>
    </r>
    <r>
      <rPr>
        <b/>
        <sz val="11"/>
        <rFont val="Arial CE"/>
        <family val="0"/>
      </rPr>
      <t>Zespół Szkolno-Przedszkolny w Jaktorowie</t>
    </r>
    <r>
      <rPr>
        <sz val="11"/>
        <rFont val="Arial CE"/>
        <family val="0"/>
      </rPr>
      <t xml:space="preserve">: razem 146.000 zł, z tego   wydatki  osobowe na wypłatę nagród  - 6.000 zł (§4010 - 5.100 zł, §4110 - 775 zł, §4120 - 125 zł), wydatki rzeczowe  140.000 zł m.in. na pokrycie kosztów energii elektrycznej oraz zakup wyposażenia,   
     - </t>
    </r>
    <r>
      <rPr>
        <b/>
        <sz val="11"/>
        <rFont val="Arial CE"/>
        <family val="0"/>
      </rPr>
      <t>Zespół Szkół Publicznych w Międzyborowie</t>
    </r>
    <r>
      <rPr>
        <sz val="11"/>
        <rFont val="Arial CE"/>
        <family val="0"/>
      </rPr>
      <t xml:space="preserve"> - razem 73.000 zł, z tego wydatki osobowe na  wypłatę nagród  9.000 zł ( §4010 - 7.650 zł, §4110 -1.162 zł, §4120 - 188zł),  oraz 64.000 zł na wykonanie monitoringu  szkoły, 
       </t>
    </r>
    <r>
      <rPr>
        <b/>
        <sz val="11"/>
        <rFont val="Arial CE"/>
        <family val="0"/>
      </rPr>
      <t>Wydatki realizowane przez Urząd Gminy</t>
    </r>
    <r>
      <rPr>
        <sz val="11"/>
        <rFont val="Arial CE"/>
        <family val="0"/>
      </rPr>
      <t xml:space="preserve">: razem  46.700 zł, z tego przebudowa linii 15 KV na gruncie pod  przyszłą  budowę hali sportowej  przy ZSP w Międzyborowie 40.000 zł oraz dofinansowanie dotacji dla Przedszkola Niepublicznego PUCHATEK w związku ze zmianą kwoty dopłaty - 6.700 zł,
</t>
    </r>
    <r>
      <rPr>
        <u val="single"/>
        <sz val="11"/>
        <rFont val="Arial CE"/>
        <family val="0"/>
      </rPr>
      <t>8) dział 851 - Ochrona zdrowia zabezpiecza</t>
    </r>
    <r>
      <rPr>
        <sz val="11"/>
        <rFont val="Arial CE"/>
        <family val="0"/>
      </rPr>
      <t xml:space="preserve"> się kwotę 20.812 zł  na przeciwdziałanie 
alkoholizmowi  (rozliczenie  ponadplanowych dochodów i niewydatkowanych środków z 2008r),
</t>
    </r>
    <r>
      <rPr>
        <u val="single"/>
        <sz val="11"/>
        <rFont val="Arial CE"/>
        <family val="0"/>
      </rPr>
      <t>9)  dział 854 - Edukacyjna opieka wychowawcza</t>
    </r>
    <r>
      <rPr>
        <sz val="11"/>
        <rFont val="Arial CE"/>
        <family val="0"/>
      </rPr>
      <t xml:space="preserve"> kwotę 34.600 zł zabezpiecza się na stypendia  dla
 uczniów za wyniki w nauce, z tego dla ZSP Jaktorów - 4.400 zł, ZSP w Międzyborowie - 3.800 zł, 
Urząd Gminy - 26.400 zł,
 </t>
    </r>
  </si>
  <si>
    <r>
      <t xml:space="preserve">10)  </t>
    </r>
    <r>
      <rPr>
        <u val="single"/>
        <sz val="11"/>
        <rFont val="Arial CE"/>
        <family val="0"/>
      </rPr>
      <t>dział 900 - Gospodarka komunalna i ochrona środowiska</t>
    </r>
    <r>
      <rPr>
        <sz val="11"/>
        <rFont val="Arial CE"/>
        <family val="0"/>
      </rPr>
      <t xml:space="preserve"> - 155.235 zł, z tego: na 
 wydatki na utrzymanie dróg i ulic - 5.147 zł (zakup odśnieżarki i agregatu spalinowego), dofinansowanie kosztów zużycia energii  30.088 zł,   oraz  dofinansowanie opracowania dokumentacji  technicznej  w zakresie oświetlenia ulic 120.000,-zł:, z tego: 
a)  ul. Kleeberga w Kol. Jaktorów, Wyspiańskiego w Chylicach,  ul. Łąkowej, Rycerskiej,  Pułaskiego, Chełmońskiego,  Jagiełły i Kolejowej w Sadych Budach  
b)  ul.Żyrardowskiej w Starych Budach (od.ul.Chopina do wiaduktu CMK), 
c) ul. Traugutta w Jaktorowie,ul.Jagiellońskiej w Międzyborowie,  ul.Topolowej w  Henryszewie  
11)  </t>
    </r>
    <r>
      <rPr>
        <u val="single"/>
        <sz val="11"/>
        <rFont val="Arial CE"/>
        <family val="0"/>
      </rPr>
      <t>dział 921 - Kultura i ochrona dziedzictwa narodowego</t>
    </r>
    <r>
      <rPr>
        <sz val="11"/>
        <rFont val="Arial CE"/>
        <family val="0"/>
      </rPr>
      <t xml:space="preserve"> -  zwiększenie  o kwotę 9.600 zł dotacji dla Gminnej Biblioteki Publicznej w Jaktorowie na dofinansowanie wydatków rzeczowych Biblioteki
(energia, remonty, spotkania autorskie).
 </t>
    </r>
  </si>
  <si>
    <t xml:space="preserve">                              Zał. Nr 1  do uchwały Nr XXXI / 202 /2009</t>
  </si>
  <si>
    <t xml:space="preserve">                                   Rady Gminy Jaktorów z dnia 30 marca 2009r</t>
  </si>
  <si>
    <t>Zał.Nr 2 do uchwały Nr XXXI / 202 /2009</t>
  </si>
  <si>
    <t>Rady Gminy Jaktorów z dnia  30 marca  2009r</t>
  </si>
  <si>
    <t xml:space="preserve">                              Zał  Nr 3  do uchwały Nr XXXI / 202 /2009</t>
  </si>
  <si>
    <t xml:space="preserve">                                     z dnia  30 marca  2009r</t>
  </si>
  <si>
    <t>Zał Nr 4 do uchwały Nr XXXI/ 202 /2009</t>
  </si>
  <si>
    <t>Rady Gminy Jaktorów z dnia 30 marca 2009r</t>
  </si>
  <si>
    <t>Zał. Nr 5 do uchwały Nr XXXI / 202 /2009</t>
  </si>
  <si>
    <t xml:space="preserve"> z dnia  30 marca  2009r</t>
  </si>
  <si>
    <t>Zał Nr 6 do uchwały Nr XXXI/202/2009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</si>
</sst>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9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i/>
      <sz val="11"/>
      <name val="Arial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i/>
      <sz val="11"/>
      <name val="Arial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i/>
      <sz val="10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3" fontId="2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3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5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0">
      <selection activeCell="D2" sqref="D2:F2"/>
    </sheetView>
  </sheetViews>
  <sheetFormatPr defaultColWidth="9.00390625" defaultRowHeight="12.75"/>
  <cols>
    <col min="1" max="1" width="6.00390625" style="0" customWidth="1"/>
    <col min="2" max="2" width="9.25390625" style="0" bestFit="1" customWidth="1"/>
    <col min="3" max="3" width="6.625" style="0" customWidth="1"/>
    <col min="4" max="4" width="48.875" style="0" customWidth="1"/>
    <col min="5" max="5" width="13.25390625" style="0" customWidth="1"/>
    <col min="6" max="6" width="12.375" style="0" customWidth="1"/>
  </cols>
  <sheetData>
    <row r="1" spans="4:6" ht="17.25" customHeight="1">
      <c r="D1" s="113" t="s">
        <v>195</v>
      </c>
      <c r="E1" s="113"/>
      <c r="F1" s="113"/>
    </row>
    <row r="2" spans="4:6" ht="16.5" customHeight="1">
      <c r="D2" s="113" t="s">
        <v>196</v>
      </c>
      <c r="E2" s="113"/>
      <c r="F2" s="113"/>
    </row>
    <row r="3" spans="4:5" ht="15" customHeight="1">
      <c r="D3" s="42"/>
      <c r="E3" s="42"/>
    </row>
    <row r="4" spans="1:6" ht="23.25" customHeight="1">
      <c r="A4" s="4"/>
      <c r="B4" s="111" t="s">
        <v>111</v>
      </c>
      <c r="C4" s="111"/>
      <c r="D4" s="111"/>
      <c r="E4" s="111"/>
      <c r="F4" s="111"/>
    </row>
    <row r="5" spans="1:6" ht="19.5" customHeight="1">
      <c r="A5" s="4"/>
      <c r="B5" s="7"/>
      <c r="C5" s="7"/>
      <c r="D5" s="7" t="s">
        <v>112</v>
      </c>
      <c r="E5" s="7"/>
      <c r="F5" s="7"/>
    </row>
    <row r="6" spans="1:6" ht="22.5" customHeight="1">
      <c r="A6" s="114" t="s">
        <v>124</v>
      </c>
      <c r="B6" s="114"/>
      <c r="C6" s="114"/>
      <c r="D6" s="114"/>
      <c r="E6" s="114"/>
      <c r="F6" s="114"/>
    </row>
    <row r="7" spans="1:5" ht="17.25" customHeight="1">
      <c r="A7" s="43"/>
      <c r="B7" s="43" t="s">
        <v>101</v>
      </c>
      <c r="C7" s="43"/>
      <c r="D7" s="43"/>
      <c r="E7" s="43"/>
    </row>
    <row r="8" spans="1:6" s="45" customFormat="1" ht="24.75" customHeight="1">
      <c r="A8" s="44" t="s">
        <v>72</v>
      </c>
      <c r="B8" s="44" t="s">
        <v>73</v>
      </c>
      <c r="C8" s="44" t="s">
        <v>74</v>
      </c>
      <c r="D8" s="44" t="s">
        <v>102</v>
      </c>
      <c r="E8" s="44" t="s">
        <v>113</v>
      </c>
      <c r="F8" s="44" t="s">
        <v>114</v>
      </c>
    </row>
    <row r="9" spans="1:6" s="41" customFormat="1" ht="18" customHeight="1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61">
        <v>5</v>
      </c>
    </row>
    <row r="10" spans="1:6" s="48" customFormat="1" ht="39.75" customHeight="1">
      <c r="A10" s="46">
        <v>756</v>
      </c>
      <c r="B10" s="11"/>
      <c r="C10" s="11"/>
      <c r="D10" s="47" t="s">
        <v>103</v>
      </c>
      <c r="E10" s="47"/>
      <c r="F10" s="17">
        <f>F11+F13+F15</f>
        <v>513096</v>
      </c>
    </row>
    <row r="11" spans="1:6" s="41" customFormat="1" ht="57">
      <c r="A11" s="44"/>
      <c r="B11" s="49">
        <v>75615</v>
      </c>
      <c r="C11" s="44"/>
      <c r="D11" s="23" t="s">
        <v>104</v>
      </c>
      <c r="E11" s="23"/>
      <c r="F11" s="50">
        <f>F12</f>
        <v>300000</v>
      </c>
    </row>
    <row r="12" spans="1:6" s="41" customFormat="1" ht="18.75" customHeight="1">
      <c r="A12" s="44"/>
      <c r="B12" s="44"/>
      <c r="C12" s="51" t="s">
        <v>105</v>
      </c>
      <c r="D12" s="52" t="s">
        <v>106</v>
      </c>
      <c r="E12" s="52"/>
      <c r="F12" s="50">
        <v>300000</v>
      </c>
    </row>
    <row r="13" spans="1:6" s="41" customFormat="1" ht="30" customHeight="1">
      <c r="A13" s="44"/>
      <c r="B13" s="49">
        <v>75618</v>
      </c>
      <c r="C13" s="51"/>
      <c r="D13" s="23" t="s">
        <v>117</v>
      </c>
      <c r="E13" s="52"/>
      <c r="F13" s="50">
        <f>F14</f>
        <v>13096</v>
      </c>
    </row>
    <row r="14" spans="1:6" s="41" customFormat="1" ht="30" customHeight="1">
      <c r="A14" s="44"/>
      <c r="B14" s="44"/>
      <c r="C14" s="49" t="s">
        <v>116</v>
      </c>
      <c r="D14" s="23" t="s">
        <v>118</v>
      </c>
      <c r="E14" s="52"/>
      <c r="F14" s="50">
        <v>13096</v>
      </c>
    </row>
    <row r="15" spans="1:6" s="41" customFormat="1" ht="28.5" customHeight="1">
      <c r="A15" s="44"/>
      <c r="B15" s="49">
        <v>75621</v>
      </c>
      <c r="C15" s="51"/>
      <c r="D15" s="23" t="s">
        <v>120</v>
      </c>
      <c r="E15" s="52"/>
      <c r="F15" s="50">
        <f>F16</f>
        <v>200000</v>
      </c>
    </row>
    <row r="16" spans="1:6" s="41" customFormat="1" ht="22.5" customHeight="1">
      <c r="A16" s="44"/>
      <c r="B16" s="44"/>
      <c r="C16" s="51" t="s">
        <v>119</v>
      </c>
      <c r="D16" s="52" t="s">
        <v>121</v>
      </c>
      <c r="E16" s="52"/>
      <c r="F16" s="50">
        <v>200000</v>
      </c>
    </row>
    <row r="17" spans="1:6" s="48" customFormat="1" ht="21" customHeight="1">
      <c r="A17" s="11">
        <v>758</v>
      </c>
      <c r="B17" s="11"/>
      <c r="C17" s="11"/>
      <c r="D17" s="16" t="s">
        <v>107</v>
      </c>
      <c r="E17" s="17">
        <f>E18</f>
        <v>513096</v>
      </c>
      <c r="F17" s="17"/>
    </row>
    <row r="18" spans="1:6" s="41" customFormat="1" ht="18.75" customHeight="1">
      <c r="A18" s="44"/>
      <c r="B18" s="44">
        <v>75801</v>
      </c>
      <c r="C18" s="44"/>
      <c r="D18" s="53" t="s">
        <v>108</v>
      </c>
      <c r="E18" s="50">
        <f>E19</f>
        <v>513096</v>
      </c>
      <c r="F18" s="50"/>
    </row>
    <row r="19" spans="1:6" s="41" customFormat="1" ht="19.5" customHeight="1">
      <c r="A19" s="44"/>
      <c r="B19" s="44"/>
      <c r="C19" s="44">
        <v>2920</v>
      </c>
      <c r="D19" s="53" t="s">
        <v>109</v>
      </c>
      <c r="E19" s="50">
        <v>513096</v>
      </c>
      <c r="F19" s="50"/>
    </row>
    <row r="20" spans="1:6" ht="21" customHeight="1">
      <c r="A20" s="2"/>
      <c r="B20" s="2"/>
      <c r="C20" s="2"/>
      <c r="D20" s="44" t="s">
        <v>115</v>
      </c>
      <c r="E20" s="56">
        <f>E10+E17</f>
        <v>513096</v>
      </c>
      <c r="F20" s="21">
        <f>F10+F17</f>
        <v>513096</v>
      </c>
    </row>
    <row r="21" spans="1:6" s="43" customFormat="1" ht="14.25">
      <c r="A21" s="54"/>
      <c r="B21" s="54"/>
      <c r="C21" s="54"/>
      <c r="D21" s="54"/>
      <c r="E21" s="54"/>
      <c r="F21" s="55"/>
    </row>
    <row r="22" spans="1:6" s="41" customFormat="1" ht="21.75" customHeight="1">
      <c r="A22" s="57"/>
      <c r="B22" s="57" t="s">
        <v>83</v>
      </c>
      <c r="C22" s="58"/>
      <c r="D22" s="59"/>
      <c r="E22" s="59"/>
      <c r="F22" s="60"/>
    </row>
    <row r="23" spans="1:6" s="41" customFormat="1" ht="84.75" customHeight="1">
      <c r="A23" s="115" t="s">
        <v>122</v>
      </c>
      <c r="B23" s="115"/>
      <c r="C23" s="115"/>
      <c r="D23" s="115"/>
      <c r="E23" s="115"/>
      <c r="F23" s="115"/>
    </row>
    <row r="24" spans="1:6" s="41" customFormat="1" ht="12" customHeight="1">
      <c r="A24" s="57"/>
      <c r="B24" s="57"/>
      <c r="C24" s="58"/>
      <c r="D24" s="59"/>
      <c r="E24" s="59"/>
      <c r="F24" s="60"/>
    </row>
    <row r="25" spans="4:6" ht="14.25">
      <c r="D25" s="111" t="s">
        <v>110</v>
      </c>
      <c r="E25" s="111"/>
      <c r="F25" s="111"/>
    </row>
    <row r="26" spans="4:6" ht="10.5" customHeight="1">
      <c r="D26" s="4"/>
      <c r="E26" s="4"/>
      <c r="F26" s="4"/>
    </row>
    <row r="27" spans="4:6" ht="21.75" customHeight="1">
      <c r="D27" s="112" t="s">
        <v>123</v>
      </c>
      <c r="E27" s="112"/>
      <c r="F27" s="112"/>
    </row>
  </sheetData>
  <mergeCells count="7">
    <mergeCell ref="D25:F25"/>
    <mergeCell ref="D27:F27"/>
    <mergeCell ref="D2:F2"/>
    <mergeCell ref="D1:F1"/>
    <mergeCell ref="B4:F4"/>
    <mergeCell ref="A6:F6"/>
    <mergeCell ref="A23:F23"/>
  </mergeCells>
  <printOptions/>
  <pageMargins left="0.56" right="0.17" top="0.7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0"/>
  <sheetViews>
    <sheetView zoomScaleSheetLayoutView="100" workbookViewId="0" topLeftCell="A82">
      <selection activeCell="D91" sqref="D91"/>
    </sheetView>
  </sheetViews>
  <sheetFormatPr defaultColWidth="9.00390625" defaultRowHeight="12.75"/>
  <cols>
    <col min="1" max="1" width="8.00390625" style="4" customWidth="1"/>
    <col min="2" max="2" width="9.125" style="4" customWidth="1"/>
    <col min="3" max="3" width="7.625" style="4" customWidth="1"/>
    <col min="4" max="4" width="57.375" style="4" customWidth="1"/>
    <col min="5" max="5" width="13.25390625" style="4" customWidth="1"/>
    <col min="6" max="16384" width="9.125" style="4" customWidth="1"/>
  </cols>
  <sheetData>
    <row r="1" spans="4:5" ht="13.5" customHeight="1">
      <c r="D1" s="119" t="s">
        <v>197</v>
      </c>
      <c r="E1" s="119"/>
    </row>
    <row r="2" spans="4:5" ht="15.75" customHeight="1">
      <c r="D2" s="119" t="s">
        <v>198</v>
      </c>
      <c r="E2" s="119"/>
    </row>
    <row r="3" spans="1:5" ht="24" customHeight="1">
      <c r="A3" s="111" t="s">
        <v>70</v>
      </c>
      <c r="B3" s="111"/>
      <c r="C3" s="111"/>
      <c r="D3" s="111"/>
      <c r="E3" s="111"/>
    </row>
    <row r="4" spans="1:5" ht="15.75" customHeight="1">
      <c r="A4" s="111" t="s">
        <v>112</v>
      </c>
      <c r="B4" s="111"/>
      <c r="C4" s="111"/>
      <c r="D4" s="111"/>
      <c r="E4" s="111"/>
    </row>
    <row r="5" ht="15.75" customHeight="1">
      <c r="A5" s="4" t="s">
        <v>71</v>
      </c>
    </row>
    <row r="6" spans="1:5" s="7" customFormat="1" ht="31.5" customHeight="1">
      <c r="A6" s="6" t="s">
        <v>72</v>
      </c>
      <c r="B6" s="6" t="s">
        <v>73</v>
      </c>
      <c r="C6" s="6" t="s">
        <v>74</v>
      </c>
      <c r="D6" s="6" t="s">
        <v>75</v>
      </c>
      <c r="E6" s="62" t="s">
        <v>125</v>
      </c>
    </row>
    <row r="7" spans="1:5" s="7" customFormat="1" ht="18.75" customHeight="1">
      <c r="A7" s="69" t="s">
        <v>85</v>
      </c>
      <c r="B7" s="71"/>
      <c r="C7" s="71"/>
      <c r="D7" s="72" t="s">
        <v>63</v>
      </c>
      <c r="E7" s="73">
        <f>E8+E11</f>
        <v>1260580</v>
      </c>
    </row>
    <row r="8" spans="1:5" s="7" customFormat="1" ht="18.75" customHeight="1">
      <c r="A8" s="6"/>
      <c r="B8" s="6" t="s">
        <v>86</v>
      </c>
      <c r="C8" s="25"/>
      <c r="D8" s="23" t="s">
        <v>64</v>
      </c>
      <c r="E8" s="24">
        <f>E9+E10</f>
        <v>1215580</v>
      </c>
    </row>
    <row r="9" spans="1:5" s="7" customFormat="1" ht="42.75" customHeight="1">
      <c r="A9" s="6"/>
      <c r="B9" s="6"/>
      <c r="C9" s="15">
        <v>6010</v>
      </c>
      <c r="D9" s="10" t="s">
        <v>50</v>
      </c>
      <c r="E9" s="9">
        <v>1155580</v>
      </c>
    </row>
    <row r="10" spans="1:5" s="7" customFormat="1" ht="18" customHeight="1">
      <c r="A10" s="6"/>
      <c r="B10" s="6"/>
      <c r="C10" s="15">
        <v>6050</v>
      </c>
      <c r="D10" s="14" t="s">
        <v>80</v>
      </c>
      <c r="E10" s="9">
        <v>60000</v>
      </c>
    </row>
    <row r="11" spans="1:5" s="7" customFormat="1" ht="18" customHeight="1">
      <c r="A11" s="6"/>
      <c r="B11" s="83" t="s">
        <v>150</v>
      </c>
      <c r="C11" s="15"/>
      <c r="D11" s="14" t="s">
        <v>99</v>
      </c>
      <c r="E11" s="9">
        <f>E12</f>
        <v>45000</v>
      </c>
    </row>
    <row r="12" spans="1:5" s="7" customFormat="1" ht="18" customHeight="1">
      <c r="A12" s="6"/>
      <c r="B12" s="6"/>
      <c r="C12" s="15">
        <v>4270</v>
      </c>
      <c r="D12" s="14" t="s">
        <v>93</v>
      </c>
      <c r="E12" s="9">
        <v>45000</v>
      </c>
    </row>
    <row r="13" spans="1:5" s="76" customFormat="1" ht="27" customHeight="1">
      <c r="A13" s="69">
        <v>400</v>
      </c>
      <c r="B13" s="69"/>
      <c r="C13" s="74"/>
      <c r="D13" s="75" t="s">
        <v>51</v>
      </c>
      <c r="E13" s="68">
        <f>E14</f>
        <v>15000</v>
      </c>
    </row>
    <row r="14" spans="1:5" s="7" customFormat="1" ht="18.75" customHeight="1">
      <c r="A14" s="6"/>
      <c r="B14" s="6">
        <v>40002</v>
      </c>
      <c r="C14" s="15"/>
      <c r="D14" s="2" t="s">
        <v>52</v>
      </c>
      <c r="E14" s="9">
        <f>E15+E16</f>
        <v>15000</v>
      </c>
    </row>
    <row r="15" spans="1:5" s="7" customFormat="1" ht="18" customHeight="1">
      <c r="A15" s="6"/>
      <c r="B15" s="6"/>
      <c r="C15" s="15">
        <v>4260</v>
      </c>
      <c r="D15" s="10" t="s">
        <v>127</v>
      </c>
      <c r="E15" s="9">
        <v>5000</v>
      </c>
    </row>
    <row r="16" spans="1:5" s="7" customFormat="1" ht="18" customHeight="1">
      <c r="A16" s="6"/>
      <c r="B16" s="6"/>
      <c r="C16" s="15">
        <v>6060</v>
      </c>
      <c r="D16" s="10" t="s">
        <v>58</v>
      </c>
      <c r="E16" s="9">
        <v>10000</v>
      </c>
    </row>
    <row r="17" spans="1:5" s="76" customFormat="1" ht="18" customHeight="1">
      <c r="A17" s="69">
        <v>600</v>
      </c>
      <c r="B17" s="69"/>
      <c r="C17" s="69"/>
      <c r="D17" s="77" t="s">
        <v>90</v>
      </c>
      <c r="E17" s="68">
        <f>E18+E20</f>
        <v>379800</v>
      </c>
    </row>
    <row r="18" spans="1:5" s="18" customFormat="1" ht="18" customHeight="1">
      <c r="A18" s="11"/>
      <c r="B18" s="6">
        <v>60013</v>
      </c>
      <c r="C18" s="6"/>
      <c r="D18" s="2" t="s">
        <v>53</v>
      </c>
      <c r="E18" s="9">
        <f>E19</f>
        <v>130600</v>
      </c>
    </row>
    <row r="19" spans="1:5" s="18" customFormat="1" ht="18" customHeight="1">
      <c r="A19" s="11"/>
      <c r="B19" s="6"/>
      <c r="C19" s="6">
        <v>6050</v>
      </c>
      <c r="D19" s="2" t="s">
        <v>80</v>
      </c>
      <c r="E19" s="9">
        <v>130600</v>
      </c>
    </row>
    <row r="20" spans="1:5" s="7" customFormat="1" ht="18.75" customHeight="1">
      <c r="A20" s="6"/>
      <c r="B20" s="6">
        <v>60016</v>
      </c>
      <c r="C20" s="6"/>
      <c r="D20" s="14" t="s">
        <v>91</v>
      </c>
      <c r="E20" s="9">
        <f>E21+E22+E23+E24+E25</f>
        <v>249200</v>
      </c>
    </row>
    <row r="21" spans="1:5" s="7" customFormat="1" ht="18.75" customHeight="1">
      <c r="A21" s="6"/>
      <c r="B21" s="6"/>
      <c r="C21" s="6">
        <v>4210</v>
      </c>
      <c r="D21" s="14" t="s">
        <v>78</v>
      </c>
      <c r="E21" s="9">
        <v>15000</v>
      </c>
    </row>
    <row r="22" spans="1:5" s="7" customFormat="1" ht="18.75" customHeight="1">
      <c r="A22" s="6"/>
      <c r="B22" s="6"/>
      <c r="C22" s="6">
        <v>4270</v>
      </c>
      <c r="D22" s="14" t="s">
        <v>93</v>
      </c>
      <c r="E22" s="9">
        <v>84400</v>
      </c>
    </row>
    <row r="23" spans="1:5" s="7" customFormat="1" ht="18.75" customHeight="1">
      <c r="A23" s="6"/>
      <c r="B23" s="6"/>
      <c r="C23" s="6">
        <v>4300</v>
      </c>
      <c r="D23" s="14" t="s">
        <v>79</v>
      </c>
      <c r="E23" s="9">
        <v>49400</v>
      </c>
    </row>
    <row r="24" spans="1:5" s="7" customFormat="1" ht="18.75" customHeight="1">
      <c r="A24" s="6"/>
      <c r="B24" s="6"/>
      <c r="C24" s="6">
        <v>4390</v>
      </c>
      <c r="D24" s="14" t="s">
        <v>131</v>
      </c>
      <c r="E24" s="9">
        <v>29400</v>
      </c>
    </row>
    <row r="25" spans="1:5" s="7" customFormat="1" ht="18" customHeight="1">
      <c r="A25" s="6"/>
      <c r="B25" s="6"/>
      <c r="C25" s="6">
        <v>6050</v>
      </c>
      <c r="D25" s="14" t="s">
        <v>80</v>
      </c>
      <c r="E25" s="9">
        <v>71000</v>
      </c>
    </row>
    <row r="26" spans="1:5" s="76" customFormat="1" ht="18" customHeight="1">
      <c r="A26" s="69">
        <v>750</v>
      </c>
      <c r="B26" s="69"/>
      <c r="C26" s="69"/>
      <c r="D26" s="77" t="s">
        <v>88</v>
      </c>
      <c r="E26" s="68">
        <f>E27+E29</f>
        <v>40653</v>
      </c>
    </row>
    <row r="27" spans="1:5" s="76" customFormat="1" ht="18" customHeight="1">
      <c r="A27" s="69"/>
      <c r="B27" s="6">
        <v>75022</v>
      </c>
      <c r="C27" s="69"/>
      <c r="D27" s="2" t="s">
        <v>148</v>
      </c>
      <c r="E27" s="9">
        <f>E28</f>
        <v>20000</v>
      </c>
    </row>
    <row r="28" spans="1:5" s="79" customFormat="1" ht="18" customHeight="1">
      <c r="A28" s="71"/>
      <c r="B28" s="71"/>
      <c r="C28" s="6">
        <v>3030</v>
      </c>
      <c r="D28" s="2" t="s">
        <v>149</v>
      </c>
      <c r="E28" s="9">
        <v>20000</v>
      </c>
    </row>
    <row r="29" spans="1:5" s="7" customFormat="1" ht="17.25" customHeight="1">
      <c r="A29" s="6"/>
      <c r="B29" s="6">
        <v>75023</v>
      </c>
      <c r="C29" s="6"/>
      <c r="D29" s="14" t="s">
        <v>89</v>
      </c>
      <c r="E29" s="9">
        <f>E30+E31+E32+E33</f>
        <v>20653</v>
      </c>
    </row>
    <row r="30" spans="1:5" s="7" customFormat="1" ht="17.25" customHeight="1">
      <c r="A30" s="6"/>
      <c r="B30" s="6"/>
      <c r="C30" s="6">
        <v>4010</v>
      </c>
      <c r="D30" s="14" t="s">
        <v>143</v>
      </c>
      <c r="E30" s="9">
        <v>6000</v>
      </c>
    </row>
    <row r="31" spans="1:5" s="7" customFormat="1" ht="17.25" customHeight="1">
      <c r="A31" s="6"/>
      <c r="B31" s="6"/>
      <c r="C31" s="6">
        <v>4110</v>
      </c>
      <c r="D31" s="14" t="s">
        <v>144</v>
      </c>
      <c r="E31" s="9">
        <v>906</v>
      </c>
    </row>
    <row r="32" spans="1:5" s="7" customFormat="1" ht="17.25" customHeight="1">
      <c r="A32" s="6"/>
      <c r="B32" s="6"/>
      <c r="C32" s="6">
        <v>4120</v>
      </c>
      <c r="D32" s="14" t="s">
        <v>145</v>
      </c>
      <c r="E32" s="9">
        <v>147</v>
      </c>
    </row>
    <row r="33" spans="1:5" s="7" customFormat="1" ht="15.75" customHeight="1">
      <c r="A33" s="6"/>
      <c r="B33" s="6"/>
      <c r="C33" s="6">
        <v>4170</v>
      </c>
      <c r="D33" s="10" t="s">
        <v>128</v>
      </c>
      <c r="E33" s="9">
        <v>13600</v>
      </c>
    </row>
    <row r="34" spans="1:5" s="76" customFormat="1" ht="19.5" customHeight="1">
      <c r="A34" s="69">
        <v>754</v>
      </c>
      <c r="B34" s="69"/>
      <c r="C34" s="69"/>
      <c r="D34" s="75" t="s">
        <v>54</v>
      </c>
      <c r="E34" s="68">
        <f>E35+E37+E40</f>
        <v>420000</v>
      </c>
    </row>
    <row r="35" spans="1:5" s="7" customFormat="1" ht="18.75" customHeight="1">
      <c r="A35" s="6"/>
      <c r="B35" s="6">
        <v>75404</v>
      </c>
      <c r="C35" s="36"/>
      <c r="D35" s="37" t="s">
        <v>55</v>
      </c>
      <c r="E35" s="9">
        <f>E36</f>
        <v>15000</v>
      </c>
    </row>
    <row r="36" spans="1:5" s="7" customFormat="1" ht="15.75" customHeight="1">
      <c r="A36" s="6"/>
      <c r="B36" s="36"/>
      <c r="C36" s="6">
        <v>3000</v>
      </c>
      <c r="D36" s="37" t="s">
        <v>56</v>
      </c>
      <c r="E36" s="9">
        <v>15000</v>
      </c>
    </row>
    <row r="37" spans="1:5" s="7" customFormat="1" ht="19.5" customHeight="1">
      <c r="A37" s="6"/>
      <c r="B37" s="6">
        <v>75412</v>
      </c>
      <c r="C37" s="6"/>
      <c r="D37" s="2" t="s">
        <v>57</v>
      </c>
      <c r="E37" s="9">
        <f>E38+E39</f>
        <v>105000</v>
      </c>
    </row>
    <row r="38" spans="1:5" s="7" customFormat="1" ht="19.5" customHeight="1">
      <c r="A38" s="6"/>
      <c r="B38" s="6"/>
      <c r="C38" s="6">
        <v>4210</v>
      </c>
      <c r="D38" s="2" t="s">
        <v>78</v>
      </c>
      <c r="E38" s="9">
        <v>5000</v>
      </c>
    </row>
    <row r="39" spans="1:5" s="7" customFormat="1" ht="18" customHeight="1">
      <c r="A39" s="6"/>
      <c r="B39" s="6"/>
      <c r="C39" s="6">
        <v>6060</v>
      </c>
      <c r="D39" s="12" t="s">
        <v>58</v>
      </c>
      <c r="E39" s="9">
        <v>100000</v>
      </c>
    </row>
    <row r="40" spans="1:5" s="7" customFormat="1" ht="18" customHeight="1">
      <c r="A40" s="6"/>
      <c r="B40" s="6">
        <v>75495</v>
      </c>
      <c r="C40" s="6"/>
      <c r="D40" s="12" t="s">
        <v>99</v>
      </c>
      <c r="E40" s="9">
        <f>E41</f>
        <v>300000</v>
      </c>
    </row>
    <row r="41" spans="1:5" s="7" customFormat="1" ht="18" customHeight="1">
      <c r="A41" s="6"/>
      <c r="B41" s="6"/>
      <c r="C41" s="6">
        <v>6050</v>
      </c>
      <c r="D41" s="14" t="s">
        <v>80</v>
      </c>
      <c r="E41" s="9">
        <v>300000</v>
      </c>
    </row>
    <row r="42" spans="1:5" s="79" customFormat="1" ht="18" customHeight="1">
      <c r="A42" s="71">
        <v>757</v>
      </c>
      <c r="B42" s="69"/>
      <c r="C42" s="69"/>
      <c r="D42" s="78" t="s">
        <v>129</v>
      </c>
      <c r="E42" s="68">
        <f>E43</f>
        <v>260000</v>
      </c>
    </row>
    <row r="43" spans="1:5" s="7" customFormat="1" ht="18.75" customHeight="1">
      <c r="A43" s="6"/>
      <c r="B43" s="3">
        <v>75702</v>
      </c>
      <c r="C43" s="44"/>
      <c r="D43" s="12" t="s">
        <v>130</v>
      </c>
      <c r="E43" s="9">
        <f>E44</f>
        <v>260000</v>
      </c>
    </row>
    <row r="44" spans="1:5" s="7" customFormat="1" ht="18" customHeight="1">
      <c r="A44" s="6"/>
      <c r="B44" s="6"/>
      <c r="C44" s="6">
        <v>8110</v>
      </c>
      <c r="D44" s="12" t="s">
        <v>135</v>
      </c>
      <c r="E44" s="9">
        <v>260000</v>
      </c>
    </row>
    <row r="45" spans="1:5" s="18" customFormat="1" ht="18" customHeight="1">
      <c r="A45" s="69">
        <v>801</v>
      </c>
      <c r="B45" s="69"/>
      <c r="C45" s="69"/>
      <c r="D45" s="70" t="s">
        <v>81</v>
      </c>
      <c r="E45" s="68">
        <f>E46+E55+E57</f>
        <v>265700</v>
      </c>
    </row>
    <row r="46" spans="1:5" s="7" customFormat="1" ht="18" customHeight="1">
      <c r="A46" s="6"/>
      <c r="B46" s="6">
        <v>80101</v>
      </c>
      <c r="C46" s="6"/>
      <c r="D46" s="10" t="s">
        <v>82</v>
      </c>
      <c r="E46" s="9">
        <f>E47+E48+E49+E50+E51+E52+E53+E54</f>
        <v>227000</v>
      </c>
    </row>
    <row r="47" spans="1:5" s="7" customFormat="1" ht="18" customHeight="1">
      <c r="A47" s="6"/>
      <c r="B47" s="6"/>
      <c r="C47" s="6">
        <v>4010</v>
      </c>
      <c r="D47" s="10" t="s">
        <v>143</v>
      </c>
      <c r="E47" s="9">
        <v>12750</v>
      </c>
    </row>
    <row r="48" spans="1:5" s="7" customFormat="1" ht="18" customHeight="1">
      <c r="A48" s="6"/>
      <c r="B48" s="6"/>
      <c r="C48" s="6">
        <v>4110</v>
      </c>
      <c r="D48" s="10" t="s">
        <v>144</v>
      </c>
      <c r="E48" s="9">
        <v>1937</v>
      </c>
    </row>
    <row r="49" spans="1:5" s="7" customFormat="1" ht="18" customHeight="1">
      <c r="A49" s="6"/>
      <c r="B49" s="6"/>
      <c r="C49" s="6">
        <v>4120</v>
      </c>
      <c r="D49" s="10" t="s">
        <v>145</v>
      </c>
      <c r="E49" s="9">
        <v>313</v>
      </c>
    </row>
    <row r="50" spans="1:5" s="7" customFormat="1" ht="18" customHeight="1">
      <c r="A50" s="6"/>
      <c r="B50" s="6"/>
      <c r="C50" s="6">
        <v>4170</v>
      </c>
      <c r="D50" s="10" t="s">
        <v>128</v>
      </c>
      <c r="E50" s="9">
        <v>8000</v>
      </c>
    </row>
    <row r="51" spans="1:5" s="7" customFormat="1" ht="15.75" customHeight="1">
      <c r="A51" s="6"/>
      <c r="B51" s="6"/>
      <c r="C51" s="6">
        <v>4210</v>
      </c>
      <c r="D51" s="10" t="s">
        <v>78</v>
      </c>
      <c r="E51" s="9">
        <v>40000</v>
      </c>
    </row>
    <row r="52" spans="1:5" s="7" customFormat="1" ht="15.75" customHeight="1">
      <c r="A52" s="6"/>
      <c r="B52" s="6"/>
      <c r="C52" s="6">
        <v>4260</v>
      </c>
      <c r="D52" s="12" t="s">
        <v>127</v>
      </c>
      <c r="E52" s="9">
        <v>60000</v>
      </c>
    </row>
    <row r="53" spans="1:5" s="7" customFormat="1" ht="15.75" customHeight="1">
      <c r="A53" s="6"/>
      <c r="B53" s="6"/>
      <c r="C53" s="6">
        <v>4300</v>
      </c>
      <c r="D53" s="10" t="s">
        <v>79</v>
      </c>
      <c r="E53" s="9">
        <v>40000</v>
      </c>
    </row>
    <row r="54" spans="1:5" s="7" customFormat="1" ht="15.75" customHeight="1">
      <c r="A54" s="6"/>
      <c r="B54" s="6"/>
      <c r="C54" s="6">
        <v>6050</v>
      </c>
      <c r="D54" s="10" t="s">
        <v>151</v>
      </c>
      <c r="E54" s="9">
        <v>64000</v>
      </c>
    </row>
    <row r="55" spans="1:5" s="7" customFormat="1" ht="18" customHeight="1">
      <c r="A55" s="6"/>
      <c r="B55" s="6">
        <v>80104</v>
      </c>
      <c r="C55" s="6"/>
      <c r="D55" s="10" t="s">
        <v>98</v>
      </c>
      <c r="E55" s="9">
        <f>E56</f>
        <v>6700</v>
      </c>
    </row>
    <row r="56" spans="1:5" s="7" customFormat="1" ht="28.5" customHeight="1">
      <c r="A56" s="6"/>
      <c r="B56" s="6"/>
      <c r="C56" s="15">
        <v>2540</v>
      </c>
      <c r="D56" s="12" t="s">
        <v>126</v>
      </c>
      <c r="E56" s="9">
        <v>6700</v>
      </c>
    </row>
    <row r="57" spans="1:5" s="7" customFormat="1" ht="20.25" customHeight="1">
      <c r="A57" s="6"/>
      <c r="B57" s="6">
        <v>80110</v>
      </c>
      <c r="C57" s="15"/>
      <c r="D57" s="12" t="s">
        <v>146</v>
      </c>
      <c r="E57" s="9">
        <f>E58+E59</f>
        <v>32000</v>
      </c>
    </row>
    <row r="58" spans="1:5" s="7" customFormat="1" ht="18" customHeight="1">
      <c r="A58" s="6"/>
      <c r="B58" s="6"/>
      <c r="C58" s="15">
        <v>4210</v>
      </c>
      <c r="D58" s="12" t="s">
        <v>78</v>
      </c>
      <c r="E58" s="9">
        <v>12000</v>
      </c>
    </row>
    <row r="59" spans="1:5" s="7" customFormat="1" ht="17.25" customHeight="1">
      <c r="A59" s="6"/>
      <c r="B59" s="6"/>
      <c r="C59" s="15">
        <v>4260</v>
      </c>
      <c r="D59" s="12" t="s">
        <v>127</v>
      </c>
      <c r="E59" s="9">
        <v>20000</v>
      </c>
    </row>
    <row r="60" spans="1:5" s="80" customFormat="1" ht="18.75" customHeight="1">
      <c r="A60" s="69">
        <v>851</v>
      </c>
      <c r="B60" s="78"/>
      <c r="C60" s="78"/>
      <c r="D60" s="78" t="s">
        <v>76</v>
      </c>
      <c r="E60" s="68">
        <f>E61+E65</f>
        <v>20812</v>
      </c>
    </row>
    <row r="61" spans="1:5" s="8" customFormat="1" ht="18.75" customHeight="1">
      <c r="A61" s="11"/>
      <c r="B61" s="6">
        <v>85153</v>
      </c>
      <c r="C61" s="36"/>
      <c r="D61" s="5" t="s">
        <v>132</v>
      </c>
      <c r="E61" s="9">
        <f>E62+E63+E64</f>
        <v>5600</v>
      </c>
    </row>
    <row r="62" spans="1:5" s="8" customFormat="1" ht="18.75" customHeight="1">
      <c r="A62" s="11"/>
      <c r="B62" s="5"/>
      <c r="C62" s="6">
        <v>4170</v>
      </c>
      <c r="D62" s="5" t="s">
        <v>128</v>
      </c>
      <c r="E62" s="9">
        <v>3000</v>
      </c>
    </row>
    <row r="63" spans="1:5" s="8" customFormat="1" ht="18.75" customHeight="1">
      <c r="A63" s="11"/>
      <c r="B63" s="5"/>
      <c r="C63" s="6">
        <v>4210</v>
      </c>
      <c r="D63" s="5" t="s">
        <v>78</v>
      </c>
      <c r="E63" s="9">
        <v>1000</v>
      </c>
    </row>
    <row r="64" spans="1:5" s="8" customFormat="1" ht="18.75" customHeight="1">
      <c r="A64" s="11"/>
      <c r="B64" s="5"/>
      <c r="C64" s="6">
        <v>4300</v>
      </c>
      <c r="D64" s="5" t="s">
        <v>79</v>
      </c>
      <c r="E64" s="9">
        <v>1600</v>
      </c>
    </row>
    <row r="65" spans="1:5" ht="19.5" customHeight="1">
      <c r="A65" s="6"/>
      <c r="B65" s="6">
        <v>85154</v>
      </c>
      <c r="C65" s="6"/>
      <c r="D65" s="5" t="s">
        <v>77</v>
      </c>
      <c r="E65" s="9">
        <f>E66+E67+E68+E69</f>
        <v>15212</v>
      </c>
    </row>
    <row r="66" spans="1:5" ht="19.5" customHeight="1">
      <c r="A66" s="6"/>
      <c r="B66" s="6"/>
      <c r="C66" s="6">
        <v>3110</v>
      </c>
      <c r="D66" s="5" t="s">
        <v>147</v>
      </c>
      <c r="E66" s="9">
        <v>6212</v>
      </c>
    </row>
    <row r="67" spans="1:5" ht="17.25" customHeight="1">
      <c r="A67" s="6"/>
      <c r="B67" s="6"/>
      <c r="C67" s="6">
        <v>4170</v>
      </c>
      <c r="D67" s="5" t="s">
        <v>128</v>
      </c>
      <c r="E67" s="9">
        <v>5000</v>
      </c>
    </row>
    <row r="68" spans="1:5" ht="14.25">
      <c r="A68" s="6"/>
      <c r="B68" s="6"/>
      <c r="C68" s="6">
        <v>4210</v>
      </c>
      <c r="D68" s="5" t="s">
        <v>78</v>
      </c>
      <c r="E68" s="9">
        <v>500</v>
      </c>
    </row>
    <row r="69" spans="1:5" ht="15.75" customHeight="1">
      <c r="A69" s="6"/>
      <c r="B69" s="6"/>
      <c r="C69" s="6">
        <v>4300</v>
      </c>
      <c r="D69" s="5" t="s">
        <v>79</v>
      </c>
      <c r="E69" s="9">
        <v>3500</v>
      </c>
    </row>
    <row r="70" spans="1:5" s="81" customFormat="1" ht="20.25" customHeight="1">
      <c r="A70" s="69">
        <v>854</v>
      </c>
      <c r="B70" s="71"/>
      <c r="C70" s="71"/>
      <c r="D70" s="78" t="s">
        <v>100</v>
      </c>
      <c r="E70" s="68">
        <f>E71</f>
        <v>34600</v>
      </c>
    </row>
    <row r="71" spans="1:5" ht="15.75" customHeight="1">
      <c r="A71" s="6"/>
      <c r="B71" s="6">
        <v>85415</v>
      </c>
      <c r="C71" s="6"/>
      <c r="D71" s="5" t="s">
        <v>133</v>
      </c>
      <c r="E71" s="9">
        <f>E72</f>
        <v>34600</v>
      </c>
    </row>
    <row r="72" spans="1:5" ht="15.75" customHeight="1">
      <c r="A72" s="6"/>
      <c r="B72" s="6"/>
      <c r="C72" s="6">
        <v>3240</v>
      </c>
      <c r="D72" s="12" t="s">
        <v>134</v>
      </c>
      <c r="E72" s="9">
        <v>34600</v>
      </c>
    </row>
    <row r="73" spans="1:5" s="81" customFormat="1" ht="17.25" customHeight="1">
      <c r="A73" s="69">
        <v>900</v>
      </c>
      <c r="B73" s="71"/>
      <c r="C73" s="71"/>
      <c r="D73" s="82" t="s">
        <v>59</v>
      </c>
      <c r="E73" s="21">
        <f>E74+E76</f>
        <v>155235</v>
      </c>
    </row>
    <row r="74" spans="1:5" s="81" customFormat="1" ht="17.25" customHeight="1">
      <c r="A74" s="69"/>
      <c r="B74" s="6">
        <v>90003</v>
      </c>
      <c r="C74" s="71"/>
      <c r="D74" s="2" t="s">
        <v>155</v>
      </c>
      <c r="E74" s="9">
        <f>E75</f>
        <v>5147</v>
      </c>
    </row>
    <row r="75" spans="1:5" s="81" customFormat="1" ht="17.25" customHeight="1">
      <c r="A75" s="69"/>
      <c r="B75" s="71"/>
      <c r="C75" s="6">
        <v>4210</v>
      </c>
      <c r="D75" s="31" t="s">
        <v>78</v>
      </c>
      <c r="E75" s="9">
        <v>5147</v>
      </c>
    </row>
    <row r="76" spans="1:5" ht="15.75" customHeight="1">
      <c r="A76" s="6"/>
      <c r="B76" s="6">
        <v>90015</v>
      </c>
      <c r="C76" s="6"/>
      <c r="D76" s="2" t="s">
        <v>60</v>
      </c>
      <c r="E76" s="9">
        <f>E77+E78</f>
        <v>150088</v>
      </c>
    </row>
    <row r="77" spans="1:5" ht="18" customHeight="1">
      <c r="A77" s="6"/>
      <c r="B77" s="6"/>
      <c r="C77" s="6">
        <v>4260</v>
      </c>
      <c r="D77" s="5" t="s">
        <v>61</v>
      </c>
      <c r="E77" s="9">
        <v>30088</v>
      </c>
    </row>
    <row r="78" spans="1:5" ht="15.75" customHeight="1">
      <c r="A78" s="6"/>
      <c r="B78" s="6"/>
      <c r="C78" s="6">
        <v>6050</v>
      </c>
      <c r="D78" s="2" t="s">
        <v>80</v>
      </c>
      <c r="E78" s="9">
        <v>120000</v>
      </c>
    </row>
    <row r="79" spans="1:5" s="81" customFormat="1" ht="18.75" customHeight="1">
      <c r="A79" s="69">
        <v>921</v>
      </c>
      <c r="B79" s="69"/>
      <c r="C79" s="69"/>
      <c r="D79" s="78" t="s">
        <v>152</v>
      </c>
      <c r="E79" s="68">
        <f>E80</f>
        <v>9600</v>
      </c>
    </row>
    <row r="80" spans="1:5" ht="15.75" customHeight="1">
      <c r="A80" s="6"/>
      <c r="B80" s="44">
        <v>92116</v>
      </c>
      <c r="C80" s="44"/>
      <c r="D80" s="2" t="s">
        <v>153</v>
      </c>
      <c r="E80" s="9">
        <f>E81</f>
        <v>9600</v>
      </c>
    </row>
    <row r="81" spans="1:5" ht="15.75" customHeight="1">
      <c r="A81" s="6"/>
      <c r="B81" s="44"/>
      <c r="C81" s="3">
        <v>2480</v>
      </c>
      <c r="D81" s="12" t="s">
        <v>154</v>
      </c>
      <c r="E81" s="9">
        <v>9600</v>
      </c>
    </row>
    <row r="82" spans="1:5" ht="18.75" customHeight="1">
      <c r="A82" s="5"/>
      <c r="B82" s="5"/>
      <c r="C82" s="6"/>
      <c r="D82" s="71" t="s">
        <v>92</v>
      </c>
      <c r="E82" s="21">
        <f>E7+E13+E17+E26+E34+E42+E45+E60+E70+E73+E79</f>
        <v>2861980</v>
      </c>
    </row>
    <row r="83" ht="15.75" customHeight="1">
      <c r="A83" s="4" t="s">
        <v>83</v>
      </c>
    </row>
    <row r="84" spans="1:5" ht="141" customHeight="1">
      <c r="A84" s="116" t="s">
        <v>192</v>
      </c>
      <c r="B84" s="116"/>
      <c r="C84" s="116"/>
      <c r="D84" s="116"/>
      <c r="E84" s="116"/>
    </row>
    <row r="85" spans="1:5" ht="112.5" customHeight="1">
      <c r="A85" s="118" t="s">
        <v>191</v>
      </c>
      <c r="B85" s="116"/>
      <c r="C85" s="116"/>
      <c r="D85" s="116"/>
      <c r="E85" s="116"/>
    </row>
    <row r="86" spans="1:5" ht="140.25" customHeight="1">
      <c r="A86" s="118" t="s">
        <v>190</v>
      </c>
      <c r="B86" s="116"/>
      <c r="C86" s="116"/>
      <c r="D86" s="116"/>
      <c r="E86" s="116"/>
    </row>
    <row r="87" spans="1:5" ht="217.5" customHeight="1">
      <c r="A87" s="116" t="s">
        <v>193</v>
      </c>
      <c r="B87" s="116"/>
      <c r="C87" s="116"/>
      <c r="D87" s="116"/>
      <c r="E87" s="116"/>
    </row>
    <row r="88" spans="1:5" ht="159" customHeight="1">
      <c r="A88" s="116" t="s">
        <v>194</v>
      </c>
      <c r="B88" s="116"/>
      <c r="C88" s="116"/>
      <c r="D88" s="116"/>
      <c r="E88" s="116"/>
    </row>
    <row r="89" spans="4:5" ht="17.25" customHeight="1">
      <c r="D89" s="117" t="s">
        <v>67</v>
      </c>
      <c r="E89" s="117"/>
    </row>
    <row r="90" spans="4:5" ht="25.5" customHeight="1">
      <c r="D90" s="117" t="s">
        <v>84</v>
      </c>
      <c r="E90" s="117"/>
    </row>
  </sheetData>
  <mergeCells count="11">
    <mergeCell ref="D1:E1"/>
    <mergeCell ref="D2:E2"/>
    <mergeCell ref="A3:E3"/>
    <mergeCell ref="A4:E4"/>
    <mergeCell ref="A84:E84"/>
    <mergeCell ref="A87:E87"/>
    <mergeCell ref="D89:E89"/>
    <mergeCell ref="D90:E90"/>
    <mergeCell ref="A85:E85"/>
    <mergeCell ref="A86:E86"/>
    <mergeCell ref="A88:E88"/>
  </mergeCells>
  <printOptions horizontalCentered="1"/>
  <pageMargins left="0.5118110236220472" right="0.2755905511811024" top="0.1968503937007874" bottom="0.2362204724409449" header="0.31496062992125984" footer="0.31496062992125984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3" sqref="D3:F3"/>
    </sheetView>
  </sheetViews>
  <sheetFormatPr defaultColWidth="9.00390625" defaultRowHeight="12.75"/>
  <cols>
    <col min="1" max="1" width="5.875" style="63" customWidth="1"/>
    <col min="2" max="2" width="9.875" style="63" customWidth="1"/>
    <col min="3" max="3" width="7.125" style="63" customWidth="1"/>
    <col min="4" max="4" width="43.25390625" style="63" customWidth="1"/>
    <col min="5" max="5" width="13.00390625" style="63" customWidth="1"/>
    <col min="6" max="6" width="12.25390625" style="63" customWidth="1"/>
    <col min="7" max="16384" width="9.125" style="63" customWidth="1"/>
  </cols>
  <sheetData>
    <row r="1" spans="4:6" ht="18" customHeight="1">
      <c r="D1" s="113" t="s">
        <v>199</v>
      </c>
      <c r="E1" s="113"/>
      <c r="F1" s="113"/>
    </row>
    <row r="2" spans="4:6" ht="17.25" customHeight="1">
      <c r="D2" s="113" t="s">
        <v>161</v>
      </c>
      <c r="E2" s="113"/>
      <c r="F2" s="113"/>
    </row>
    <row r="3" spans="4:6" ht="16.5" customHeight="1">
      <c r="D3" s="113" t="s">
        <v>200</v>
      </c>
      <c r="E3" s="113"/>
      <c r="F3" s="113"/>
    </row>
    <row r="4" spans="2:6" ht="31.5" customHeight="1">
      <c r="B4" s="122" t="s">
        <v>166</v>
      </c>
      <c r="C4" s="122"/>
      <c r="D4" s="122"/>
      <c r="E4" s="122"/>
      <c r="F4" s="122"/>
    </row>
    <row r="5" spans="1:6" ht="34.5" customHeight="1">
      <c r="A5" s="120" t="s">
        <v>162</v>
      </c>
      <c r="B5" s="120"/>
      <c r="C5" s="120"/>
      <c r="D5" s="67"/>
      <c r="E5" s="67"/>
      <c r="F5" s="67"/>
    </row>
    <row r="6" spans="1:6" ht="20.25" customHeight="1">
      <c r="A6" s="2" t="s">
        <v>72</v>
      </c>
      <c r="B6" s="6" t="s">
        <v>73</v>
      </c>
      <c r="C6" s="6" t="s">
        <v>74</v>
      </c>
      <c r="D6" s="6" t="s">
        <v>75</v>
      </c>
      <c r="E6" s="6" t="s">
        <v>113</v>
      </c>
      <c r="F6" s="6" t="s">
        <v>114</v>
      </c>
    </row>
    <row r="7" spans="1:6" ht="22.5" customHeight="1">
      <c r="A7" s="93" t="s">
        <v>85</v>
      </c>
      <c r="B7" s="94"/>
      <c r="C7" s="95"/>
      <c r="D7" s="96" t="s">
        <v>63</v>
      </c>
      <c r="E7" s="9">
        <f>E8</f>
        <v>844420</v>
      </c>
      <c r="F7" s="65">
        <f>F8</f>
        <v>844420</v>
      </c>
    </row>
    <row r="8" spans="1:6" ht="23.25" customHeight="1">
      <c r="A8" s="25"/>
      <c r="B8" s="97" t="s">
        <v>86</v>
      </c>
      <c r="C8" s="98"/>
      <c r="D8" s="23" t="s">
        <v>64</v>
      </c>
      <c r="E8" s="9">
        <f>E10</f>
        <v>844420</v>
      </c>
      <c r="F8" s="65">
        <f>F9</f>
        <v>844420</v>
      </c>
    </row>
    <row r="9" spans="1:6" s="7" customFormat="1" ht="45.75" customHeight="1">
      <c r="A9" s="35"/>
      <c r="B9" s="3"/>
      <c r="C9" s="3">
        <v>6010</v>
      </c>
      <c r="D9" s="10" t="s">
        <v>50</v>
      </c>
      <c r="E9" s="9"/>
      <c r="F9" s="24">
        <v>844420</v>
      </c>
    </row>
    <row r="10" spans="1:6" s="7" customFormat="1" ht="24" customHeight="1">
      <c r="A10" s="35"/>
      <c r="B10" s="3"/>
      <c r="C10" s="3">
        <v>6050</v>
      </c>
      <c r="D10" s="10" t="s">
        <v>80</v>
      </c>
      <c r="E10" s="9">
        <v>844420</v>
      </c>
      <c r="F10" s="24"/>
    </row>
    <row r="11" spans="1:6" ht="20.25" customHeight="1">
      <c r="A11" s="3"/>
      <c r="B11" s="3"/>
      <c r="C11" s="35"/>
      <c r="D11" s="91" t="s">
        <v>163</v>
      </c>
      <c r="E11" s="21">
        <f>E7</f>
        <v>844420</v>
      </c>
      <c r="F11" s="21">
        <f>F7</f>
        <v>844420</v>
      </c>
    </row>
    <row r="12" spans="2:3" ht="30.75" customHeight="1">
      <c r="B12" s="92" t="s">
        <v>83</v>
      </c>
      <c r="C12" s="92"/>
    </row>
    <row r="13" spans="1:6" ht="59.25" customHeight="1">
      <c r="A13" s="121" t="s">
        <v>176</v>
      </c>
      <c r="B13" s="121"/>
      <c r="C13" s="121"/>
      <c r="D13" s="121"/>
      <c r="E13" s="121"/>
      <c r="F13" s="121"/>
    </row>
    <row r="14" spans="4:6" ht="18" customHeight="1">
      <c r="D14" s="113" t="s">
        <v>164</v>
      </c>
      <c r="E14" s="113"/>
      <c r="F14" s="113"/>
    </row>
    <row r="16" spans="4:6" ht="14.25">
      <c r="D16" s="113" t="s">
        <v>165</v>
      </c>
      <c r="E16" s="113"/>
      <c r="F16" s="113"/>
    </row>
  </sheetData>
  <mergeCells count="8">
    <mergeCell ref="D1:F1"/>
    <mergeCell ref="D2:F2"/>
    <mergeCell ref="D3:F3"/>
    <mergeCell ref="B4:F4"/>
    <mergeCell ref="A5:C5"/>
    <mergeCell ref="A13:F13"/>
    <mergeCell ref="D14:F14"/>
    <mergeCell ref="D16:F16"/>
  </mergeCells>
  <printOptions/>
  <pageMargins left="0.75" right="0.17" top="0.6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H2" sqref="H2:L2"/>
    </sheetView>
  </sheetViews>
  <sheetFormatPr defaultColWidth="9.00390625" defaultRowHeight="12.75"/>
  <cols>
    <col min="1" max="1" width="5.125" style="4" customWidth="1"/>
    <col min="2" max="2" width="6.75390625" style="4" customWidth="1"/>
    <col min="3" max="3" width="8.25390625" style="4" customWidth="1"/>
    <col min="4" max="4" width="6.375" style="4" customWidth="1"/>
    <col min="5" max="5" width="37.00390625" style="4" customWidth="1"/>
    <col min="6" max="6" width="12.25390625" style="4" customWidth="1"/>
    <col min="7" max="7" width="10.25390625" style="4" customWidth="1"/>
    <col min="8" max="8" width="11.00390625" style="4" customWidth="1"/>
    <col min="9" max="10" width="10.25390625" style="4" customWidth="1"/>
    <col min="11" max="11" width="10.875" style="4" customWidth="1"/>
    <col min="12" max="12" width="14.625" style="4" customWidth="1"/>
    <col min="13" max="16384" width="9.125" style="4" customWidth="1"/>
  </cols>
  <sheetData>
    <row r="1" spans="8:12" ht="14.25">
      <c r="H1" s="123" t="s">
        <v>201</v>
      </c>
      <c r="I1" s="123"/>
      <c r="J1" s="123"/>
      <c r="K1" s="123"/>
      <c r="L1" s="123"/>
    </row>
    <row r="2" spans="8:12" ht="14.25">
      <c r="H2" s="123" t="s">
        <v>202</v>
      </c>
      <c r="I2" s="123"/>
      <c r="J2" s="123"/>
      <c r="K2" s="123"/>
      <c r="L2" s="123"/>
    </row>
    <row r="3" ht="8.25" customHeight="1"/>
    <row r="4" spans="1:12" ht="16.5" customHeight="1">
      <c r="A4" s="124" t="s">
        <v>167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</row>
    <row r="5" spans="1:12" ht="9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7" t="s">
        <v>4</v>
      </c>
    </row>
    <row r="6" spans="1:12" ht="15">
      <c r="A6" s="125" t="s">
        <v>5</v>
      </c>
      <c r="B6" s="125" t="s">
        <v>72</v>
      </c>
      <c r="C6" s="125" t="s">
        <v>168</v>
      </c>
      <c r="D6" s="125" t="s">
        <v>74</v>
      </c>
      <c r="E6" s="126" t="s">
        <v>6</v>
      </c>
      <c r="F6" s="126" t="s">
        <v>7</v>
      </c>
      <c r="G6" s="126" t="s">
        <v>66</v>
      </c>
      <c r="H6" s="126"/>
      <c r="I6" s="126"/>
      <c r="J6" s="126"/>
      <c r="K6" s="126"/>
      <c r="L6" s="128" t="s">
        <v>94</v>
      </c>
    </row>
    <row r="7" spans="1:12" ht="15">
      <c r="A7" s="125"/>
      <c r="B7" s="125"/>
      <c r="C7" s="125"/>
      <c r="D7" s="125"/>
      <c r="E7" s="126"/>
      <c r="F7" s="126"/>
      <c r="G7" s="126" t="s">
        <v>169</v>
      </c>
      <c r="H7" s="126" t="s">
        <v>8</v>
      </c>
      <c r="I7" s="126"/>
      <c r="J7" s="126"/>
      <c r="K7" s="126"/>
      <c r="L7" s="129"/>
    </row>
    <row r="8" spans="1:12" ht="14.25">
      <c r="A8" s="125"/>
      <c r="B8" s="125"/>
      <c r="C8" s="125"/>
      <c r="D8" s="125"/>
      <c r="E8" s="126"/>
      <c r="F8" s="126"/>
      <c r="G8" s="126"/>
      <c r="H8" s="126" t="s">
        <v>9</v>
      </c>
      <c r="I8" s="126" t="s">
        <v>10</v>
      </c>
      <c r="J8" s="126" t="s">
        <v>170</v>
      </c>
      <c r="K8" s="127" t="s">
        <v>95</v>
      </c>
      <c r="L8" s="129"/>
    </row>
    <row r="9" spans="1:12" ht="14.25">
      <c r="A9" s="125"/>
      <c r="B9" s="125"/>
      <c r="C9" s="125"/>
      <c r="D9" s="125"/>
      <c r="E9" s="126"/>
      <c r="F9" s="126"/>
      <c r="G9" s="126"/>
      <c r="H9" s="126"/>
      <c r="I9" s="126"/>
      <c r="J9" s="126"/>
      <c r="K9" s="127"/>
      <c r="L9" s="129"/>
    </row>
    <row r="10" spans="1:12" ht="51.75" customHeight="1">
      <c r="A10" s="125"/>
      <c r="B10" s="125"/>
      <c r="C10" s="125"/>
      <c r="D10" s="125"/>
      <c r="E10" s="126"/>
      <c r="F10" s="126"/>
      <c r="G10" s="126"/>
      <c r="H10" s="126"/>
      <c r="I10" s="126"/>
      <c r="J10" s="126"/>
      <c r="K10" s="127"/>
      <c r="L10" s="130"/>
    </row>
    <row r="11" spans="1:12" ht="19.5" customHeight="1">
      <c r="A11" s="15">
        <v>1</v>
      </c>
      <c r="B11" s="15">
        <v>2</v>
      </c>
      <c r="C11" s="15">
        <v>3</v>
      </c>
      <c r="D11" s="15">
        <v>4</v>
      </c>
      <c r="E11" s="15">
        <v>5</v>
      </c>
      <c r="F11" s="15">
        <v>6</v>
      </c>
      <c r="G11" s="15">
        <v>7</v>
      </c>
      <c r="H11" s="15">
        <v>8</v>
      </c>
      <c r="I11" s="15">
        <v>9</v>
      </c>
      <c r="J11" s="15">
        <v>10</v>
      </c>
      <c r="K11" s="15">
        <v>11</v>
      </c>
      <c r="L11" s="15">
        <v>12</v>
      </c>
    </row>
    <row r="12" spans="1:12" ht="69.75" customHeight="1">
      <c r="A12" s="15">
        <v>1</v>
      </c>
      <c r="B12" s="22" t="s">
        <v>85</v>
      </c>
      <c r="C12" s="22" t="s">
        <v>86</v>
      </c>
      <c r="D12" s="15">
        <v>6050</v>
      </c>
      <c r="E12" s="10" t="s">
        <v>0</v>
      </c>
      <c r="F12" s="100">
        <f>G12</f>
        <v>60000</v>
      </c>
      <c r="G12" s="100">
        <f>H12</f>
        <v>60000</v>
      </c>
      <c r="H12" s="29">
        <v>60000</v>
      </c>
      <c r="I12" s="15"/>
      <c r="J12" s="15"/>
      <c r="K12" s="15"/>
      <c r="L12" s="30" t="s">
        <v>172</v>
      </c>
    </row>
    <row r="13" spans="1:12" s="8" customFormat="1" ht="21.75" customHeight="1">
      <c r="A13" s="108" t="s">
        <v>175</v>
      </c>
      <c r="B13" s="109"/>
      <c r="C13" s="109"/>
      <c r="D13" s="109"/>
      <c r="E13" s="110"/>
      <c r="F13" s="101">
        <f>SUM(F12)</f>
        <v>60000</v>
      </c>
      <c r="G13" s="101">
        <f>SUM(G12)</f>
        <v>60000</v>
      </c>
      <c r="H13" s="101">
        <f>SUM(H12)</f>
        <v>60000</v>
      </c>
      <c r="I13" s="13"/>
      <c r="J13" s="13"/>
      <c r="K13" s="13"/>
      <c r="L13" s="13"/>
    </row>
    <row r="14" spans="1:12" ht="30.75" customHeight="1">
      <c r="A14" s="22" t="s">
        <v>183</v>
      </c>
      <c r="B14" s="22" t="s">
        <v>184</v>
      </c>
      <c r="C14" s="22" t="s">
        <v>185</v>
      </c>
      <c r="D14" s="22" t="s">
        <v>186</v>
      </c>
      <c r="E14" s="20" t="s">
        <v>187</v>
      </c>
      <c r="F14" s="100">
        <f>G14</f>
        <v>10000</v>
      </c>
      <c r="G14" s="100">
        <f>H14</f>
        <v>10000</v>
      </c>
      <c r="H14" s="100">
        <v>10000</v>
      </c>
      <c r="I14" s="15"/>
      <c r="J14" s="15"/>
      <c r="K14" s="15"/>
      <c r="L14" s="30" t="s">
        <v>172</v>
      </c>
    </row>
    <row r="15" spans="1:12" s="8" customFormat="1" ht="26.25" customHeight="1">
      <c r="A15" s="131" t="s">
        <v>1</v>
      </c>
      <c r="B15" s="132"/>
      <c r="C15" s="132"/>
      <c r="D15" s="132"/>
      <c r="E15" s="133"/>
      <c r="F15" s="101">
        <f>SUM(F14)</f>
        <v>10000</v>
      </c>
      <c r="G15" s="101">
        <f>SUM(G14)</f>
        <v>10000</v>
      </c>
      <c r="H15" s="101">
        <f>SUM(H14)</f>
        <v>10000</v>
      </c>
      <c r="I15" s="13"/>
      <c r="J15" s="13"/>
      <c r="K15" s="13"/>
      <c r="L15" s="13"/>
    </row>
    <row r="16" spans="1:12" ht="74.25" customHeight="1">
      <c r="A16" s="15">
        <v>3</v>
      </c>
      <c r="B16" s="15">
        <v>600</v>
      </c>
      <c r="C16" s="15">
        <v>60013</v>
      </c>
      <c r="D16" s="15">
        <v>6050</v>
      </c>
      <c r="E16" s="20" t="s">
        <v>171</v>
      </c>
      <c r="F16" s="29">
        <f aca="true" t="shared" si="0" ref="F16:G19">G16</f>
        <v>130000</v>
      </c>
      <c r="G16" s="29">
        <f t="shared" si="0"/>
        <v>130000</v>
      </c>
      <c r="H16" s="29">
        <v>130000</v>
      </c>
      <c r="I16" s="30"/>
      <c r="J16" s="31"/>
      <c r="K16" s="30"/>
      <c r="L16" s="30" t="s">
        <v>172</v>
      </c>
    </row>
    <row r="17" spans="1:12" ht="102" customHeight="1">
      <c r="A17" s="15">
        <v>4</v>
      </c>
      <c r="B17" s="15">
        <v>600</v>
      </c>
      <c r="C17" s="15">
        <v>60013</v>
      </c>
      <c r="D17" s="30">
        <v>6050</v>
      </c>
      <c r="E17" s="10" t="s">
        <v>173</v>
      </c>
      <c r="F17" s="29">
        <f t="shared" si="0"/>
        <v>230600</v>
      </c>
      <c r="G17" s="29">
        <f t="shared" si="0"/>
        <v>230600</v>
      </c>
      <c r="H17" s="29">
        <v>230600</v>
      </c>
      <c r="I17" s="30"/>
      <c r="J17" s="31"/>
      <c r="K17" s="30"/>
      <c r="L17" s="30" t="s">
        <v>172</v>
      </c>
    </row>
    <row r="18" spans="1:12" ht="57" customHeight="1">
      <c r="A18" s="15">
        <v>5</v>
      </c>
      <c r="B18" s="15">
        <v>600</v>
      </c>
      <c r="C18" s="15">
        <v>60016</v>
      </c>
      <c r="D18" s="30">
        <v>6050</v>
      </c>
      <c r="E18" s="99" t="s">
        <v>182</v>
      </c>
      <c r="F18" s="29">
        <f t="shared" si="0"/>
        <v>30000</v>
      </c>
      <c r="G18" s="29">
        <f t="shared" si="0"/>
        <v>30000</v>
      </c>
      <c r="H18" s="29">
        <v>30000</v>
      </c>
      <c r="I18" s="30"/>
      <c r="J18" s="31"/>
      <c r="K18" s="30"/>
      <c r="L18" s="30" t="s">
        <v>172</v>
      </c>
    </row>
    <row r="19" spans="1:12" s="105" customFormat="1" ht="87.75" customHeight="1">
      <c r="A19" s="102">
        <v>6</v>
      </c>
      <c r="B19" s="102">
        <v>600</v>
      </c>
      <c r="C19" s="102">
        <v>60016</v>
      </c>
      <c r="D19" s="102">
        <v>6050</v>
      </c>
      <c r="E19" s="99" t="s">
        <v>177</v>
      </c>
      <c r="F19" s="29">
        <f t="shared" si="0"/>
        <v>71000</v>
      </c>
      <c r="G19" s="29">
        <f t="shared" si="0"/>
        <v>71000</v>
      </c>
      <c r="H19" s="29">
        <v>71000</v>
      </c>
      <c r="I19" s="103"/>
      <c r="J19" s="104"/>
      <c r="K19" s="103"/>
      <c r="L19" s="30" t="s">
        <v>172</v>
      </c>
    </row>
    <row r="20" spans="1:12" s="8" customFormat="1" ht="24.75" customHeight="1">
      <c r="A20" s="134" t="s">
        <v>96</v>
      </c>
      <c r="B20" s="135"/>
      <c r="C20" s="135"/>
      <c r="D20" s="135"/>
      <c r="E20" s="136"/>
      <c r="F20" s="32">
        <f>F16+F17+F18+F19</f>
        <v>461600</v>
      </c>
      <c r="G20" s="32">
        <f>G16+G17+G18+G19</f>
        <v>461600</v>
      </c>
      <c r="H20" s="32">
        <f>H16+H17+H18+H19</f>
        <v>461600</v>
      </c>
      <c r="I20" s="38"/>
      <c r="J20" s="39"/>
      <c r="K20" s="38"/>
      <c r="L20" s="38"/>
    </row>
    <row r="21" spans="1:12" ht="30" customHeight="1">
      <c r="A21" s="15">
        <v>7</v>
      </c>
      <c r="B21" s="15">
        <v>750</v>
      </c>
      <c r="C21" s="15">
        <v>75023</v>
      </c>
      <c r="D21" s="15">
        <v>6060</v>
      </c>
      <c r="E21" s="20" t="s">
        <v>174</v>
      </c>
      <c r="F21" s="29">
        <f>G21</f>
        <v>12000</v>
      </c>
      <c r="G21" s="29">
        <f>H21</f>
        <v>12000</v>
      </c>
      <c r="H21" s="29">
        <v>12000</v>
      </c>
      <c r="I21" s="30"/>
      <c r="J21" s="31"/>
      <c r="K21" s="30"/>
      <c r="L21" s="30" t="s">
        <v>172</v>
      </c>
    </row>
    <row r="22" spans="1:12" s="8" customFormat="1" ht="27" customHeight="1">
      <c r="A22" s="137" t="s">
        <v>3</v>
      </c>
      <c r="B22" s="138"/>
      <c r="C22" s="138"/>
      <c r="D22" s="138"/>
      <c r="E22" s="139"/>
      <c r="F22" s="32">
        <f>SUM(F21)</f>
        <v>12000</v>
      </c>
      <c r="G22" s="32">
        <f>SUM(G21)</f>
        <v>12000</v>
      </c>
      <c r="H22" s="32">
        <f>SUM(H21)</f>
        <v>12000</v>
      </c>
      <c r="I22" s="38"/>
      <c r="J22" s="39"/>
      <c r="K22" s="38"/>
      <c r="L22" s="38"/>
    </row>
    <row r="23" spans="1:12" s="105" customFormat="1" ht="39" customHeight="1">
      <c r="A23" s="102">
        <v>8</v>
      </c>
      <c r="B23" s="20">
        <v>754</v>
      </c>
      <c r="C23" s="20">
        <v>75412</v>
      </c>
      <c r="D23" s="20">
        <v>6060</v>
      </c>
      <c r="E23" s="20" t="s">
        <v>189</v>
      </c>
      <c r="F23" s="29">
        <f>G23</f>
        <v>100000</v>
      </c>
      <c r="G23" s="29">
        <f>H23</f>
        <v>100000</v>
      </c>
      <c r="H23" s="29">
        <v>100000</v>
      </c>
      <c r="I23" s="103"/>
      <c r="J23" s="104"/>
      <c r="K23" s="103"/>
      <c r="L23" s="30" t="s">
        <v>172</v>
      </c>
    </row>
    <row r="24" spans="1:12" s="105" customFormat="1" ht="27.75" customHeight="1">
      <c r="A24" s="102">
        <v>9</v>
      </c>
      <c r="B24" s="20">
        <v>754</v>
      </c>
      <c r="C24" s="20">
        <v>75495</v>
      </c>
      <c r="D24" s="20">
        <v>6050</v>
      </c>
      <c r="E24" s="20" t="s">
        <v>188</v>
      </c>
      <c r="F24" s="29">
        <f>G24</f>
        <v>300000</v>
      </c>
      <c r="G24" s="29">
        <f>H24</f>
        <v>300000</v>
      </c>
      <c r="H24" s="29">
        <v>300000</v>
      </c>
      <c r="I24" s="103"/>
      <c r="J24" s="104"/>
      <c r="K24" s="103"/>
      <c r="L24" s="30" t="s">
        <v>172</v>
      </c>
    </row>
    <row r="25" spans="1:12" s="8" customFormat="1" ht="27" customHeight="1">
      <c r="A25" s="131" t="s">
        <v>178</v>
      </c>
      <c r="B25" s="132"/>
      <c r="C25" s="132"/>
      <c r="D25" s="132"/>
      <c r="E25" s="133"/>
      <c r="F25" s="32">
        <f>SUM(F23:F24)</f>
        <v>400000</v>
      </c>
      <c r="G25" s="32">
        <f>SUM(G23:G24)</f>
        <v>400000</v>
      </c>
      <c r="H25" s="32">
        <f>SUM(H23:H24)</f>
        <v>400000</v>
      </c>
      <c r="I25" s="38"/>
      <c r="J25" s="39"/>
      <c r="K25" s="38"/>
      <c r="L25" s="38"/>
    </row>
    <row r="26" spans="1:12" s="8" customFormat="1" ht="42" customHeight="1">
      <c r="A26" s="102">
        <v>10</v>
      </c>
      <c r="B26" s="20">
        <v>801</v>
      </c>
      <c r="C26" s="20">
        <v>80101</v>
      </c>
      <c r="D26" s="20">
        <v>6050</v>
      </c>
      <c r="E26" s="20" t="s">
        <v>179</v>
      </c>
      <c r="F26" s="29">
        <f>G26</f>
        <v>64000</v>
      </c>
      <c r="G26" s="29">
        <f>H26</f>
        <v>64000</v>
      </c>
      <c r="H26" s="29">
        <v>64000</v>
      </c>
      <c r="I26" s="38"/>
      <c r="J26" s="39"/>
      <c r="K26" s="38"/>
      <c r="L26" s="30" t="s">
        <v>172</v>
      </c>
    </row>
    <row r="27" spans="1:12" s="8" customFormat="1" ht="22.5" customHeight="1">
      <c r="A27" s="137" t="s">
        <v>180</v>
      </c>
      <c r="B27" s="138"/>
      <c r="C27" s="138"/>
      <c r="D27" s="138"/>
      <c r="E27" s="139"/>
      <c r="F27" s="32">
        <f>SUM(F26)</f>
        <v>64000</v>
      </c>
      <c r="G27" s="32">
        <f>SUM(G26)</f>
        <v>64000</v>
      </c>
      <c r="H27" s="32">
        <f>SUM(H26)</f>
        <v>64000</v>
      </c>
      <c r="I27" s="38"/>
      <c r="J27" s="39"/>
      <c r="K27" s="38"/>
      <c r="L27" s="38"/>
    </row>
    <row r="28" spans="1:12" ht="133.5" customHeight="1">
      <c r="A28" s="15">
        <v>11</v>
      </c>
      <c r="B28" s="15">
        <v>900</v>
      </c>
      <c r="C28" s="15">
        <v>90015</v>
      </c>
      <c r="D28" s="15">
        <v>6050</v>
      </c>
      <c r="E28" s="20" t="s">
        <v>2</v>
      </c>
      <c r="F28" s="29">
        <f>G28</f>
        <v>190000</v>
      </c>
      <c r="G28" s="29">
        <f>H28</f>
        <v>190000</v>
      </c>
      <c r="H28" s="29">
        <v>190000</v>
      </c>
      <c r="I28" s="30"/>
      <c r="J28" s="31"/>
      <c r="K28" s="30"/>
      <c r="L28" s="30" t="s">
        <v>172</v>
      </c>
    </row>
    <row r="29" spans="1:12" ht="21.75" customHeight="1">
      <c r="A29" s="131" t="s">
        <v>97</v>
      </c>
      <c r="B29" s="132"/>
      <c r="C29" s="132"/>
      <c r="D29" s="132"/>
      <c r="E29" s="133"/>
      <c r="F29" s="29">
        <f>SUM(F28:F28)</f>
        <v>190000</v>
      </c>
      <c r="G29" s="29">
        <f>SUM(G28:G28)</f>
        <v>190000</v>
      </c>
      <c r="H29" s="29">
        <f>H28</f>
        <v>190000</v>
      </c>
      <c r="I29" s="30"/>
      <c r="J29" s="31"/>
      <c r="K29" s="30"/>
      <c r="L29" s="30"/>
    </row>
    <row r="30" spans="1:12" ht="24" customHeight="1">
      <c r="A30" s="140" t="s">
        <v>87</v>
      </c>
      <c r="B30" s="140"/>
      <c r="C30" s="140"/>
      <c r="D30" s="140"/>
      <c r="E30" s="140"/>
      <c r="F30" s="29">
        <f>F13+F20+F22+F25+F27+F29+F14</f>
        <v>1197600</v>
      </c>
      <c r="G30" s="34">
        <f>G13+G20+G22+G25+G27+G29+G14</f>
        <v>1197600</v>
      </c>
      <c r="H30" s="29">
        <f>H13+H15+H20+H22+H25+H27+H29</f>
        <v>1197600</v>
      </c>
      <c r="I30" s="29">
        <v>0</v>
      </c>
      <c r="J30" s="29">
        <v>0</v>
      </c>
      <c r="K30" s="29">
        <v>0</v>
      </c>
      <c r="L30" s="33" t="s">
        <v>11</v>
      </c>
    </row>
    <row r="31" spans="1:12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</row>
    <row r="32" spans="9:11" ht="14.25">
      <c r="I32" s="111" t="s">
        <v>67</v>
      </c>
      <c r="J32" s="111"/>
      <c r="K32" s="111"/>
    </row>
    <row r="33" spans="9:11" ht="27.75" customHeight="1">
      <c r="I33" s="111" t="s">
        <v>84</v>
      </c>
      <c r="J33" s="111"/>
      <c r="K33" s="111"/>
    </row>
  </sheetData>
  <mergeCells count="27">
    <mergeCell ref="A30:E30"/>
    <mergeCell ref="I33:K33"/>
    <mergeCell ref="A25:E25"/>
    <mergeCell ref="A27:E27"/>
    <mergeCell ref="I32:K32"/>
    <mergeCell ref="A13:E13"/>
    <mergeCell ref="A29:E29"/>
    <mergeCell ref="A20:E20"/>
    <mergeCell ref="A22:E22"/>
    <mergeCell ref="A15:E15"/>
    <mergeCell ref="J8:J10"/>
    <mergeCell ref="K8:K10"/>
    <mergeCell ref="H2:L2"/>
    <mergeCell ref="G6:K6"/>
    <mergeCell ref="L6:L10"/>
    <mergeCell ref="G7:G10"/>
    <mergeCell ref="H7:K7"/>
    <mergeCell ref="H1:L1"/>
    <mergeCell ref="A4:L4"/>
    <mergeCell ref="A6:A10"/>
    <mergeCell ref="B6:B10"/>
    <mergeCell ref="C6:C10"/>
    <mergeCell ref="D6:D10"/>
    <mergeCell ref="E6:E10"/>
    <mergeCell ref="F6:F10"/>
    <mergeCell ref="H8:H10"/>
    <mergeCell ref="I8:I10"/>
  </mergeCells>
  <printOptions/>
  <pageMargins left="0.51" right="0.17" top="0.31" bottom="0.21" header="0.25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O38"/>
  <sheetViews>
    <sheetView workbookViewId="0" topLeftCell="A7">
      <selection activeCell="C3" sqref="C3:D3"/>
    </sheetView>
  </sheetViews>
  <sheetFormatPr defaultColWidth="9.00390625" defaultRowHeight="12.75"/>
  <cols>
    <col min="2" max="2" width="44.25390625" style="0" customWidth="1"/>
    <col min="3" max="3" width="20.00390625" style="0" customWidth="1"/>
    <col min="4" max="4" width="14.625" style="0" customWidth="1"/>
  </cols>
  <sheetData>
    <row r="1" spans="2:4" ht="14.25">
      <c r="B1" s="119" t="s">
        <v>203</v>
      </c>
      <c r="C1" s="119"/>
      <c r="D1" s="119"/>
    </row>
    <row r="2" spans="2:4" ht="21.75" customHeight="1">
      <c r="B2" s="123" t="s">
        <v>12</v>
      </c>
      <c r="C2" s="123"/>
      <c r="D2" s="123"/>
    </row>
    <row r="3" spans="2:4" ht="21.75" customHeight="1">
      <c r="B3" s="26"/>
      <c r="C3" s="111" t="s">
        <v>204</v>
      </c>
      <c r="D3" s="111"/>
    </row>
    <row r="4" spans="2:4" ht="14.25">
      <c r="B4" s="4"/>
      <c r="C4" s="4"/>
      <c r="D4" s="4"/>
    </row>
    <row r="5" spans="1:249" ht="19.5" customHeight="1">
      <c r="A5" s="145" t="s">
        <v>137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 t="s">
        <v>13</v>
      </c>
      <c r="AY5" s="145"/>
      <c r="AZ5" s="145"/>
      <c r="BA5" s="145"/>
      <c r="BB5" s="145" t="s">
        <v>13</v>
      </c>
      <c r="BC5" s="145"/>
      <c r="BD5" s="145"/>
      <c r="BE5" s="145"/>
      <c r="BF5" s="145" t="s">
        <v>13</v>
      </c>
      <c r="BG5" s="145"/>
      <c r="BH5" s="145"/>
      <c r="BI5" s="145"/>
      <c r="BJ5" s="145" t="s">
        <v>13</v>
      </c>
      <c r="BK5" s="145"/>
      <c r="BL5" s="145"/>
      <c r="BM5" s="145"/>
      <c r="BN5" s="145" t="s">
        <v>13</v>
      </c>
      <c r="BO5" s="145"/>
      <c r="BP5" s="145"/>
      <c r="BQ5" s="145"/>
      <c r="BR5" s="145" t="s">
        <v>13</v>
      </c>
      <c r="BS5" s="145"/>
      <c r="BT5" s="145"/>
      <c r="BU5" s="145"/>
      <c r="BV5" s="145" t="s">
        <v>13</v>
      </c>
      <c r="BW5" s="145"/>
      <c r="BX5" s="145"/>
      <c r="BY5" s="145"/>
      <c r="BZ5" s="145" t="s">
        <v>13</v>
      </c>
      <c r="CA5" s="145"/>
      <c r="CB5" s="145"/>
      <c r="CC5" s="145"/>
      <c r="CD5" s="145" t="s">
        <v>13</v>
      </c>
      <c r="CE5" s="145"/>
      <c r="CF5" s="145"/>
      <c r="CG5" s="145"/>
      <c r="CH5" s="145" t="s">
        <v>13</v>
      </c>
      <c r="CI5" s="145"/>
      <c r="CJ5" s="145"/>
      <c r="CK5" s="145"/>
      <c r="CL5" s="145" t="s">
        <v>13</v>
      </c>
      <c r="CM5" s="145"/>
      <c r="CN5" s="145"/>
      <c r="CO5" s="145"/>
      <c r="CP5" s="145" t="s">
        <v>13</v>
      </c>
      <c r="CQ5" s="145"/>
      <c r="CR5" s="145"/>
      <c r="CS5" s="145"/>
      <c r="CT5" s="145" t="s">
        <v>13</v>
      </c>
      <c r="CU5" s="145"/>
      <c r="CV5" s="145"/>
      <c r="CW5" s="145"/>
      <c r="CX5" s="145" t="s">
        <v>13</v>
      </c>
      <c r="CY5" s="145"/>
      <c r="CZ5" s="145"/>
      <c r="DA5" s="145"/>
      <c r="DB5" s="145" t="s">
        <v>13</v>
      </c>
      <c r="DC5" s="145"/>
      <c r="DD5" s="145"/>
      <c r="DE5" s="145"/>
      <c r="DF5" s="145" t="s">
        <v>13</v>
      </c>
      <c r="DG5" s="145"/>
      <c r="DH5" s="145"/>
      <c r="DI5" s="145"/>
      <c r="DJ5" s="145" t="s">
        <v>13</v>
      </c>
      <c r="DK5" s="145"/>
      <c r="DL5" s="145"/>
      <c r="DM5" s="145"/>
      <c r="DN5" s="145" t="s">
        <v>13</v>
      </c>
      <c r="DO5" s="145"/>
      <c r="DP5" s="145"/>
      <c r="DQ5" s="145"/>
      <c r="DR5" s="145" t="s">
        <v>13</v>
      </c>
      <c r="DS5" s="145"/>
      <c r="DT5" s="145"/>
      <c r="DU5" s="145"/>
      <c r="DV5" s="145" t="s">
        <v>13</v>
      </c>
      <c r="DW5" s="145"/>
      <c r="DX5" s="145"/>
      <c r="DY5" s="145"/>
      <c r="DZ5" s="145" t="s">
        <v>13</v>
      </c>
      <c r="EA5" s="145"/>
      <c r="EB5" s="145"/>
      <c r="EC5" s="145"/>
      <c r="ED5" s="145" t="s">
        <v>13</v>
      </c>
      <c r="EE5" s="145"/>
      <c r="EF5" s="145"/>
      <c r="EG5" s="145"/>
      <c r="EH5" s="145" t="s">
        <v>13</v>
      </c>
      <c r="EI5" s="145"/>
      <c r="EJ5" s="145"/>
      <c r="EK5" s="145"/>
      <c r="EL5" s="145" t="s">
        <v>13</v>
      </c>
      <c r="EM5" s="145"/>
      <c r="EN5" s="145"/>
      <c r="EO5" s="145"/>
      <c r="EP5" s="145" t="s">
        <v>13</v>
      </c>
      <c r="EQ5" s="145"/>
      <c r="ER5" s="145"/>
      <c r="ES5" s="145"/>
      <c r="ET5" s="145" t="s">
        <v>13</v>
      </c>
      <c r="EU5" s="145"/>
      <c r="EV5" s="145"/>
      <c r="EW5" s="145"/>
      <c r="EX5" s="145" t="s">
        <v>13</v>
      </c>
      <c r="EY5" s="145"/>
      <c r="EZ5" s="145"/>
      <c r="FA5" s="145"/>
      <c r="FB5" s="145" t="s">
        <v>13</v>
      </c>
      <c r="FC5" s="145"/>
      <c r="FD5" s="145"/>
      <c r="FE5" s="145"/>
      <c r="FF5" s="145" t="s">
        <v>13</v>
      </c>
      <c r="FG5" s="145"/>
      <c r="FH5" s="145"/>
      <c r="FI5" s="145"/>
      <c r="FJ5" s="145" t="s">
        <v>13</v>
      </c>
      <c r="FK5" s="145"/>
      <c r="FL5" s="145"/>
      <c r="FM5" s="145"/>
      <c r="FN5" s="145" t="s">
        <v>13</v>
      </c>
      <c r="FO5" s="145"/>
      <c r="FP5" s="145"/>
      <c r="FQ5" s="145"/>
      <c r="FR5" s="145" t="s">
        <v>13</v>
      </c>
      <c r="FS5" s="145"/>
      <c r="FT5" s="145"/>
      <c r="FU5" s="145"/>
      <c r="FV5" s="145" t="s">
        <v>13</v>
      </c>
      <c r="FW5" s="145"/>
      <c r="FX5" s="145"/>
      <c r="FY5" s="145"/>
      <c r="FZ5" s="145" t="s">
        <v>13</v>
      </c>
      <c r="GA5" s="145"/>
      <c r="GB5" s="145"/>
      <c r="GC5" s="145"/>
      <c r="GD5" s="145" t="s">
        <v>13</v>
      </c>
      <c r="GE5" s="145"/>
      <c r="GF5" s="145"/>
      <c r="GG5" s="145"/>
      <c r="GH5" s="145" t="s">
        <v>13</v>
      </c>
      <c r="GI5" s="145"/>
      <c r="GJ5" s="145"/>
      <c r="GK5" s="145"/>
      <c r="GL5" s="145" t="s">
        <v>13</v>
      </c>
      <c r="GM5" s="145"/>
      <c r="GN5" s="145"/>
      <c r="GO5" s="145"/>
      <c r="GP5" s="145" t="s">
        <v>13</v>
      </c>
      <c r="GQ5" s="145"/>
      <c r="GR5" s="145"/>
      <c r="GS5" s="145"/>
      <c r="GT5" s="145" t="s">
        <v>13</v>
      </c>
      <c r="GU5" s="145"/>
      <c r="GV5" s="145"/>
      <c r="GW5" s="145"/>
      <c r="GX5" s="145" t="s">
        <v>13</v>
      </c>
      <c r="GY5" s="145"/>
      <c r="GZ5" s="145"/>
      <c r="HA5" s="145"/>
      <c r="HB5" s="145" t="s">
        <v>13</v>
      </c>
      <c r="HC5" s="145"/>
      <c r="HD5" s="145"/>
      <c r="HE5" s="145"/>
      <c r="HF5" s="145" t="s">
        <v>13</v>
      </c>
      <c r="HG5" s="145"/>
      <c r="HH5" s="145"/>
      <c r="HI5" s="145"/>
      <c r="HJ5" s="145" t="s">
        <v>13</v>
      </c>
      <c r="HK5" s="145"/>
      <c r="HL5" s="145"/>
      <c r="HM5" s="145"/>
      <c r="HN5" s="145" t="s">
        <v>13</v>
      </c>
      <c r="HO5" s="145"/>
      <c r="HP5" s="145"/>
      <c r="HQ5" s="145"/>
      <c r="HR5" s="145" t="s">
        <v>13</v>
      </c>
      <c r="HS5" s="145"/>
      <c r="HT5" s="145"/>
      <c r="HU5" s="145"/>
      <c r="HV5" s="145" t="s">
        <v>13</v>
      </c>
      <c r="HW5" s="145"/>
      <c r="HX5" s="145"/>
      <c r="HY5" s="145"/>
      <c r="HZ5" s="145" t="s">
        <v>13</v>
      </c>
      <c r="IA5" s="145"/>
      <c r="IB5" s="145"/>
      <c r="IC5" s="145"/>
      <c r="ID5" s="145" t="s">
        <v>13</v>
      </c>
      <c r="IE5" s="145"/>
      <c r="IF5" s="145"/>
      <c r="IG5" s="145"/>
      <c r="IH5" s="145" t="s">
        <v>13</v>
      </c>
      <c r="II5" s="145"/>
      <c r="IJ5" s="145"/>
      <c r="IK5" s="145"/>
      <c r="IL5" s="145" t="s">
        <v>13</v>
      </c>
      <c r="IM5" s="145"/>
      <c r="IN5" s="145"/>
      <c r="IO5" s="145"/>
    </row>
    <row r="6" ht="22.5" customHeight="1"/>
    <row r="7" spans="1:4" ht="12.75">
      <c r="A7" s="146" t="s">
        <v>5</v>
      </c>
      <c r="B7" s="146" t="s">
        <v>14</v>
      </c>
      <c r="C7" s="147" t="s">
        <v>15</v>
      </c>
      <c r="D7" s="147" t="s">
        <v>136</v>
      </c>
    </row>
    <row r="8" spans="1:4" ht="12.75">
      <c r="A8" s="146"/>
      <c r="B8" s="146"/>
      <c r="C8" s="146"/>
      <c r="D8" s="147"/>
    </row>
    <row r="9" spans="1:4" ht="12.75">
      <c r="A9" s="146"/>
      <c r="B9" s="146"/>
      <c r="C9" s="146"/>
      <c r="D9" s="147"/>
    </row>
    <row r="10" spans="1:4" ht="14.25">
      <c r="A10" s="3">
        <v>1</v>
      </c>
      <c r="B10" s="3">
        <v>2</v>
      </c>
      <c r="C10" s="3">
        <v>3</v>
      </c>
      <c r="D10" s="3">
        <v>4</v>
      </c>
    </row>
    <row r="11" spans="1:4" ht="15">
      <c r="A11" s="141" t="s">
        <v>16</v>
      </c>
      <c r="B11" s="141"/>
      <c r="C11" s="3"/>
      <c r="D11" s="34">
        <f>D12+D13+D14+D15+D16+D17+D18+D19</f>
        <v>7706400</v>
      </c>
    </row>
    <row r="12" spans="1:4" ht="15.75" customHeight="1">
      <c r="A12" s="3" t="s">
        <v>17</v>
      </c>
      <c r="B12" s="35" t="s">
        <v>18</v>
      </c>
      <c r="C12" s="3" t="s">
        <v>19</v>
      </c>
      <c r="D12" s="1"/>
    </row>
    <row r="13" spans="1:4" ht="14.25">
      <c r="A13" s="3" t="s">
        <v>20</v>
      </c>
      <c r="B13" s="35" t="s">
        <v>21</v>
      </c>
      <c r="C13" s="3" t="s">
        <v>19</v>
      </c>
      <c r="D13" s="1"/>
    </row>
    <row r="14" spans="1:4" ht="57">
      <c r="A14" s="3" t="s">
        <v>22</v>
      </c>
      <c r="B14" s="19" t="s">
        <v>23</v>
      </c>
      <c r="C14" s="3" t="s">
        <v>62</v>
      </c>
      <c r="D14" s="1"/>
    </row>
    <row r="15" spans="1:4" ht="14.25">
      <c r="A15" s="3" t="s">
        <v>24</v>
      </c>
      <c r="B15" s="35" t="s">
        <v>25</v>
      </c>
      <c r="C15" s="3" t="s">
        <v>26</v>
      </c>
      <c r="D15" s="1"/>
    </row>
    <row r="16" spans="1:4" ht="14.25">
      <c r="A16" s="3" t="s">
        <v>27</v>
      </c>
      <c r="B16" s="35" t="s">
        <v>28</v>
      </c>
      <c r="C16" s="3" t="s">
        <v>29</v>
      </c>
      <c r="D16" s="1"/>
    </row>
    <row r="17" spans="1:4" ht="14.25">
      <c r="A17" s="3" t="s">
        <v>30</v>
      </c>
      <c r="B17" s="35" t="s">
        <v>31</v>
      </c>
      <c r="C17" s="3" t="s">
        <v>32</v>
      </c>
      <c r="D17" s="1"/>
    </row>
    <row r="18" spans="1:4" ht="14.25">
      <c r="A18" s="3" t="s">
        <v>33</v>
      </c>
      <c r="B18" s="35" t="s">
        <v>34</v>
      </c>
      <c r="C18" s="3" t="s">
        <v>35</v>
      </c>
      <c r="D18" s="1">
        <v>4000000</v>
      </c>
    </row>
    <row r="19" spans="1:4" ht="14.25">
      <c r="A19" s="3" t="s">
        <v>36</v>
      </c>
      <c r="B19" s="35" t="s">
        <v>37</v>
      </c>
      <c r="C19" s="3" t="s">
        <v>38</v>
      </c>
      <c r="D19" s="1">
        <v>3706400</v>
      </c>
    </row>
    <row r="20" spans="1:4" ht="24.75" customHeight="1">
      <c r="A20" s="141" t="s">
        <v>39</v>
      </c>
      <c r="B20" s="141"/>
      <c r="C20" s="3"/>
      <c r="D20" s="34">
        <f>D21+D22+D26</f>
        <v>844420</v>
      </c>
    </row>
    <row r="21" spans="1:4" ht="14.25">
      <c r="A21" s="3" t="s">
        <v>17</v>
      </c>
      <c r="B21" s="35" t="s">
        <v>40</v>
      </c>
      <c r="C21" s="3" t="s">
        <v>65</v>
      </c>
      <c r="D21" s="1">
        <v>84670</v>
      </c>
    </row>
    <row r="22" spans="1:4" ht="14.25">
      <c r="A22" s="3" t="s">
        <v>20</v>
      </c>
      <c r="B22" s="35" t="s">
        <v>41</v>
      </c>
      <c r="C22" s="3" t="s">
        <v>65</v>
      </c>
      <c r="D22" s="1">
        <v>159750</v>
      </c>
    </row>
    <row r="23" spans="1:4" ht="43.5" customHeight="1">
      <c r="A23" s="3" t="s">
        <v>22</v>
      </c>
      <c r="B23" s="19" t="s">
        <v>42</v>
      </c>
      <c r="C23" s="3" t="s">
        <v>43</v>
      </c>
      <c r="D23" s="1"/>
    </row>
    <row r="24" spans="1:4" ht="14.25">
      <c r="A24" s="3" t="s">
        <v>24</v>
      </c>
      <c r="B24" s="35" t="s">
        <v>44</v>
      </c>
      <c r="C24" s="3" t="s">
        <v>69</v>
      </c>
      <c r="D24" s="1"/>
    </row>
    <row r="25" spans="1:4" ht="14.25">
      <c r="A25" s="3" t="s">
        <v>27</v>
      </c>
      <c r="B25" s="35" t="s">
        <v>45</v>
      </c>
      <c r="C25" s="3" t="s">
        <v>46</v>
      </c>
      <c r="D25" s="1"/>
    </row>
    <row r="26" spans="1:4" ht="15.75" customHeight="1">
      <c r="A26" s="3" t="s">
        <v>30</v>
      </c>
      <c r="B26" s="35" t="s">
        <v>47</v>
      </c>
      <c r="C26" s="3" t="s">
        <v>68</v>
      </c>
      <c r="D26" s="1">
        <v>600000</v>
      </c>
    </row>
    <row r="27" spans="1:4" ht="17.25" customHeight="1">
      <c r="A27" s="3" t="s">
        <v>33</v>
      </c>
      <c r="B27" s="35" t="s">
        <v>48</v>
      </c>
      <c r="C27" s="3" t="s">
        <v>49</v>
      </c>
      <c r="D27" s="1"/>
    </row>
    <row r="29" s="63" customFormat="1" ht="15">
      <c r="B29" s="64" t="s">
        <v>138</v>
      </c>
    </row>
    <row r="30" spans="1:4" s="63" customFormat="1" ht="16.5" customHeight="1">
      <c r="A30" s="44">
        <v>1</v>
      </c>
      <c r="B30" s="143" t="s">
        <v>139</v>
      </c>
      <c r="C30" s="144"/>
      <c r="D30" s="1">
        <v>24686857</v>
      </c>
    </row>
    <row r="31" spans="1:4" s="63" customFormat="1" ht="15.75" customHeight="1">
      <c r="A31" s="44">
        <v>2</v>
      </c>
      <c r="B31" s="143" t="s">
        <v>66</v>
      </c>
      <c r="C31" s="144"/>
      <c r="D31" s="1">
        <v>31548837</v>
      </c>
    </row>
    <row r="32" spans="1:4" s="63" customFormat="1" ht="15" customHeight="1">
      <c r="A32" s="44">
        <v>3</v>
      </c>
      <c r="B32" s="143" t="s">
        <v>140</v>
      </c>
      <c r="C32" s="144"/>
      <c r="D32" s="65"/>
    </row>
    <row r="33" spans="1:4" s="63" customFormat="1" ht="14.25">
      <c r="A33" s="44"/>
      <c r="B33" s="143" t="s">
        <v>141</v>
      </c>
      <c r="C33" s="144"/>
      <c r="D33" s="66"/>
    </row>
    <row r="34" spans="1:4" s="63" customFormat="1" ht="14.25">
      <c r="A34" s="44"/>
      <c r="B34" s="143" t="s">
        <v>142</v>
      </c>
      <c r="C34" s="144"/>
      <c r="D34" s="65">
        <f>D30-D31</f>
        <v>-6861980</v>
      </c>
    </row>
    <row r="36" spans="3:4" ht="12.75">
      <c r="C36" s="142" t="s">
        <v>67</v>
      </c>
      <c r="D36" s="142"/>
    </row>
    <row r="38" spans="3:4" ht="12.75">
      <c r="C38" s="142" t="s">
        <v>84</v>
      </c>
      <c r="D38" s="142"/>
    </row>
  </sheetData>
  <mergeCells count="79">
    <mergeCell ref="B1:D1"/>
    <mergeCell ref="B2:D2"/>
    <mergeCell ref="C3:D3"/>
    <mergeCell ref="A5:D5"/>
    <mergeCell ref="E5:F5"/>
    <mergeCell ref="G5:I5"/>
    <mergeCell ref="J5:M5"/>
    <mergeCell ref="N5:Q5"/>
    <mergeCell ref="R5:U5"/>
    <mergeCell ref="V5:Y5"/>
    <mergeCell ref="Z5:AC5"/>
    <mergeCell ref="AD5:AG5"/>
    <mergeCell ref="AH5:AK5"/>
    <mergeCell ref="AL5:AO5"/>
    <mergeCell ref="AP5:AS5"/>
    <mergeCell ref="AT5:AW5"/>
    <mergeCell ref="AX5:BA5"/>
    <mergeCell ref="BB5:BE5"/>
    <mergeCell ref="BF5:BI5"/>
    <mergeCell ref="BJ5:BM5"/>
    <mergeCell ref="BN5:BQ5"/>
    <mergeCell ref="BR5:BU5"/>
    <mergeCell ref="BV5:BY5"/>
    <mergeCell ref="BZ5:CC5"/>
    <mergeCell ref="CD5:CG5"/>
    <mergeCell ref="CH5:CK5"/>
    <mergeCell ref="CL5:CO5"/>
    <mergeCell ref="CP5:CS5"/>
    <mergeCell ref="CT5:CW5"/>
    <mergeCell ref="CX5:DA5"/>
    <mergeCell ref="DB5:DE5"/>
    <mergeCell ref="DF5:DI5"/>
    <mergeCell ref="DJ5:DM5"/>
    <mergeCell ref="DN5:DQ5"/>
    <mergeCell ref="DR5:DU5"/>
    <mergeCell ref="DV5:DY5"/>
    <mergeCell ref="DZ5:EC5"/>
    <mergeCell ref="ED5:EG5"/>
    <mergeCell ref="EH5:EK5"/>
    <mergeCell ref="EL5:EO5"/>
    <mergeCell ref="EP5:ES5"/>
    <mergeCell ref="ET5:EW5"/>
    <mergeCell ref="EX5:FA5"/>
    <mergeCell ref="FB5:FE5"/>
    <mergeCell ref="FF5:FI5"/>
    <mergeCell ref="FJ5:FM5"/>
    <mergeCell ref="FN5:FQ5"/>
    <mergeCell ref="FR5:FU5"/>
    <mergeCell ref="FV5:FY5"/>
    <mergeCell ref="FZ5:GC5"/>
    <mergeCell ref="GD5:GG5"/>
    <mergeCell ref="GH5:GK5"/>
    <mergeCell ref="GL5:GO5"/>
    <mergeCell ref="GP5:GS5"/>
    <mergeCell ref="GT5:GW5"/>
    <mergeCell ref="HZ5:IC5"/>
    <mergeCell ref="GX5:HA5"/>
    <mergeCell ref="HB5:HE5"/>
    <mergeCell ref="HF5:HI5"/>
    <mergeCell ref="HJ5:HM5"/>
    <mergeCell ref="ID5:IG5"/>
    <mergeCell ref="IH5:IK5"/>
    <mergeCell ref="IL5:IO5"/>
    <mergeCell ref="A7:A9"/>
    <mergeCell ref="B7:B9"/>
    <mergeCell ref="C7:C9"/>
    <mergeCell ref="D7:D9"/>
    <mergeCell ref="HN5:HQ5"/>
    <mergeCell ref="HR5:HU5"/>
    <mergeCell ref="HV5:HY5"/>
    <mergeCell ref="A11:B11"/>
    <mergeCell ref="A20:B20"/>
    <mergeCell ref="C38:D38"/>
    <mergeCell ref="B30:C30"/>
    <mergeCell ref="B31:C31"/>
    <mergeCell ref="B32:C32"/>
    <mergeCell ref="B33:C33"/>
    <mergeCell ref="B34:C34"/>
    <mergeCell ref="C36:D36"/>
  </mergeCells>
  <printOptions/>
  <pageMargins left="0.65" right="0.51" top="0.6" bottom="0.6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F12" sqref="F12"/>
    </sheetView>
  </sheetViews>
  <sheetFormatPr defaultColWidth="9.00390625" defaultRowHeight="12.75"/>
  <cols>
    <col min="1" max="1" width="6.375" style="0" customWidth="1"/>
    <col min="2" max="2" width="7.125" style="0" customWidth="1"/>
    <col min="3" max="3" width="9.75390625" style="0" customWidth="1"/>
    <col min="4" max="4" width="7.875" style="0" customWidth="1"/>
    <col min="5" max="5" width="43.00390625" style="0" customWidth="1"/>
    <col min="6" max="6" width="13.25390625" style="0" customWidth="1"/>
  </cols>
  <sheetData>
    <row r="1" spans="5:6" ht="15" customHeight="1">
      <c r="E1" s="142" t="s">
        <v>205</v>
      </c>
      <c r="F1" s="142"/>
    </row>
    <row r="2" spans="5:6" ht="16.5" customHeight="1">
      <c r="E2" s="142" t="s">
        <v>202</v>
      </c>
      <c r="F2" s="142"/>
    </row>
    <row r="6" spans="1:6" ht="18">
      <c r="A6" s="149" t="s">
        <v>156</v>
      </c>
      <c r="B6" s="149"/>
      <c r="C6" s="149"/>
      <c r="D6" s="149"/>
      <c r="E6" s="149"/>
      <c r="F6" s="149"/>
    </row>
    <row r="7" spans="1:6" ht="18">
      <c r="A7" s="84"/>
      <c r="B7" s="84"/>
      <c r="C7" s="84"/>
      <c r="D7" s="84"/>
      <c r="E7" s="85"/>
      <c r="F7" s="85"/>
    </row>
    <row r="8" spans="1:6" ht="12.75">
      <c r="A8" s="84"/>
      <c r="B8" s="84"/>
      <c r="C8" s="84"/>
      <c r="D8" s="84"/>
      <c r="E8" s="84"/>
      <c r="F8" s="86"/>
    </row>
    <row r="9" spans="1:6" ht="28.5" customHeight="1">
      <c r="A9" s="87" t="s">
        <v>5</v>
      </c>
      <c r="B9" s="87" t="s">
        <v>72</v>
      </c>
      <c r="C9" s="87" t="s">
        <v>73</v>
      </c>
      <c r="D9" s="87" t="s">
        <v>74</v>
      </c>
      <c r="E9" s="87" t="s">
        <v>157</v>
      </c>
      <c r="F9" s="87" t="s">
        <v>158</v>
      </c>
    </row>
    <row r="10" spans="1:6" s="89" customFormat="1" ht="18" customHeight="1">
      <c r="A10" s="88">
        <v>1</v>
      </c>
      <c r="B10" s="88">
        <v>2</v>
      </c>
      <c r="C10" s="88">
        <v>3</v>
      </c>
      <c r="D10" s="88">
        <v>4</v>
      </c>
      <c r="E10" s="88">
        <v>5</v>
      </c>
      <c r="F10" s="88">
        <v>6</v>
      </c>
    </row>
    <row r="11" spans="1:6" ht="36.75" customHeight="1">
      <c r="A11" s="106">
        <v>1</v>
      </c>
      <c r="B11" s="3">
        <v>801</v>
      </c>
      <c r="C11" s="3">
        <v>80104</v>
      </c>
      <c r="D11" s="3">
        <v>2540</v>
      </c>
      <c r="E11" s="12" t="s">
        <v>159</v>
      </c>
      <c r="F11" s="1">
        <v>216700</v>
      </c>
    </row>
    <row r="12" spans="1:6" ht="27" customHeight="1">
      <c r="A12" s="3">
        <v>2</v>
      </c>
      <c r="B12" s="3">
        <v>921</v>
      </c>
      <c r="C12" s="3">
        <v>92116</v>
      </c>
      <c r="D12" s="3">
        <v>2480</v>
      </c>
      <c r="E12" s="19" t="s">
        <v>160</v>
      </c>
      <c r="F12" s="1">
        <v>256633</v>
      </c>
    </row>
    <row r="13" spans="1:6" ht="17.25" customHeight="1">
      <c r="A13" s="107"/>
      <c r="B13" s="3"/>
      <c r="C13" s="3"/>
      <c r="D13" s="3"/>
      <c r="E13" s="35"/>
      <c r="F13" s="35"/>
    </row>
    <row r="14" spans="1:6" ht="27.75" customHeight="1">
      <c r="A14" s="150" t="s">
        <v>87</v>
      </c>
      <c r="B14" s="151"/>
      <c r="C14" s="151"/>
      <c r="D14" s="151"/>
      <c r="E14" s="152"/>
      <c r="F14" s="90">
        <f>SUM(F11:F13)</f>
        <v>473333</v>
      </c>
    </row>
    <row r="17" spans="5:6" ht="12.75">
      <c r="E17" s="148" t="s">
        <v>67</v>
      </c>
      <c r="F17" s="148"/>
    </row>
    <row r="19" spans="5:6" ht="12.75">
      <c r="E19" s="142" t="s">
        <v>181</v>
      </c>
      <c r="F19" s="142"/>
    </row>
  </sheetData>
  <mergeCells count="6">
    <mergeCell ref="E17:F17"/>
    <mergeCell ref="E19:F19"/>
    <mergeCell ref="E1:F1"/>
    <mergeCell ref="E2:F2"/>
    <mergeCell ref="A6:F6"/>
    <mergeCell ref="A14:E14"/>
  </mergeCells>
  <printOptions/>
  <pageMargins left="0.65" right="0.51" top="0.6" bottom="0.66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2009-03-31T06:58:06Z</cp:lastPrinted>
  <dcterms:created xsi:type="dcterms:W3CDTF">2001-03-21T13:01:08Z</dcterms:created>
  <dcterms:modified xsi:type="dcterms:W3CDTF">2009-03-31T12:43:50Z</dcterms:modified>
  <cp:category/>
  <cp:version/>
  <cp:contentType/>
  <cp:contentStatus/>
</cp:coreProperties>
</file>