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4"/>
  </bookViews>
  <sheets>
    <sheet name="zał Nr 1" sheetId="1" r:id="rId1"/>
    <sheet name="zał Nr 2" sheetId="2" r:id="rId2"/>
    <sheet name="zał Nr 3" sheetId="3" r:id="rId3"/>
    <sheet name="zał Nr4" sheetId="4" r:id="rId4"/>
    <sheet name="zał Nr 5" sheetId="5" r:id="rId5"/>
  </sheets>
  <definedNames>
    <definedName name="_xlnm.Print_Area" localSheetId="1">'zał Nr 2'!$A$1:$E$19</definedName>
    <definedName name="_xlnm.Print_Area" localSheetId="4">'zał Nr 5'!$A$1:$I$36</definedName>
    <definedName name="_xlnm.Print_Area" localSheetId="3">'zał Nr4'!$A$1:$F$34</definedName>
  </definedNames>
  <calcPr fullCalcOnLoad="1"/>
</workbook>
</file>

<file path=xl/sharedStrings.xml><?xml version="1.0" encoding="utf-8"?>
<sst xmlns="http://schemas.openxmlformats.org/spreadsheetml/2006/main" count="169" uniqueCount="127">
  <si>
    <t>Zestawienie zmian w planie dochodów i  wydatków budżetu Gminy Jaktorów</t>
  </si>
  <si>
    <t>Dochody</t>
  </si>
  <si>
    <t>Dział</t>
  </si>
  <si>
    <t>Rozdział</t>
  </si>
  <si>
    <t>§</t>
  </si>
  <si>
    <t>N a z w a</t>
  </si>
  <si>
    <t>Kwota</t>
  </si>
  <si>
    <t>Ogółem  zwiększenie dochodów</t>
  </si>
  <si>
    <t>Wydatki</t>
  </si>
  <si>
    <t>Nazwa</t>
  </si>
  <si>
    <t>Ogółem zwiększenie wydatków</t>
  </si>
  <si>
    <t xml:space="preserve">                                                          Przewodniczący Rady Gminy</t>
  </si>
  <si>
    <t xml:space="preserve">                                                                              Mirosław Byczak</t>
  </si>
  <si>
    <t>Lp</t>
  </si>
  <si>
    <t>Plan po zmianie</t>
  </si>
  <si>
    <t>Przewodniczący Rady Gminy</t>
  </si>
  <si>
    <t>010</t>
  </si>
  <si>
    <t>01010</t>
  </si>
  <si>
    <t>Wydatki inwestycyjne jednostek budżetowych</t>
  </si>
  <si>
    <t>Zestawienie zmian w planie wydatków inwestycyjnych  na   rok 2004</t>
  </si>
  <si>
    <t>Nazwa zadania inwestycyjnego</t>
  </si>
  <si>
    <t>Plan przed zmianą</t>
  </si>
  <si>
    <t xml:space="preserve">Zwiększe-nie </t>
  </si>
  <si>
    <t>Zmniejsze-nie</t>
  </si>
  <si>
    <t>Rozbudowa SUW oraz wykonanie drugiego odwiertu w Bieganowie- rozliczenie inwestycji</t>
  </si>
  <si>
    <t>Razem dział 010- Rolnictwo  i łowiectwo</t>
  </si>
  <si>
    <t>Budowa nawierzchni asfaltowej drogi w Henryszewie</t>
  </si>
  <si>
    <t>Zakup środka trwałego (budynku) w Międzyborowie</t>
  </si>
  <si>
    <t>Zakup dwóch zestawów komputerowych dla Urzędu Gminy</t>
  </si>
  <si>
    <t>Wykonanie termoizolacji oraz wymiana okien w obiektach oświatowych (w Szkole Podstawowej w Jaktorowie, Gimnazjum w Jaktorowie i  Szkole Podstawowej w Międzyborowie)</t>
  </si>
  <si>
    <t>w tym: rozliczenie inwestycji "Budowa hali sportowej"</t>
  </si>
  <si>
    <t>Budowa Gimnazjum w Międzyborowie - rozliczenie inwestycji</t>
  </si>
  <si>
    <t>Wyposażenie Gimnazjum w Międzyborowie</t>
  </si>
  <si>
    <t>Razem dział 801- Oświata i wychowanie</t>
  </si>
  <si>
    <t>Zakup komputera i oprogramowania dla GOPS w Jaktorowie</t>
  </si>
  <si>
    <t>Budowa sieci kanalizacyjnej  w gminie - strona południowana odcinku od ul. Jagiełły w Chylicach do granicy m.Żyrardowa</t>
  </si>
  <si>
    <t xml:space="preserve">Budowa  nowych punktów świetlnych na ul. Kościuszki w Budach Starych </t>
  </si>
  <si>
    <t>90015</t>
  </si>
  <si>
    <t>6050</t>
  </si>
  <si>
    <t>Budowa punktów świetlnych na ul. Chełmońskiego w Budach Grzybek</t>
  </si>
  <si>
    <t>Budowa punktów świetlnych na ul. Cichej w Jaktorowie (dokończenie)</t>
  </si>
  <si>
    <t>Razem dział 900 - Gospodarka komunalna</t>
  </si>
  <si>
    <t>Budowa  boiska sportowego w Międzyborowie - kontynuacja</t>
  </si>
  <si>
    <t>Ogółem</t>
  </si>
  <si>
    <t>Mirosław Byczak</t>
  </si>
  <si>
    <t>Opracowania hydrogeologiczne zasobów wodnych w rejonie mjsc. Kołaczek</t>
  </si>
  <si>
    <t>Zakup terenu na urządzenie boiska w Międzyborowie</t>
  </si>
  <si>
    <t>Zestawienie zmian w planie wydatków budżetowych  na rok 2004</t>
  </si>
  <si>
    <t>Wydatki:</t>
  </si>
  <si>
    <t>Zmniejsze-
nie</t>
  </si>
  <si>
    <t>Zwiększe-
nie</t>
  </si>
  <si>
    <t>Ogółem zmiany</t>
  </si>
  <si>
    <t>Uzasadnienie:</t>
  </si>
  <si>
    <t xml:space="preserve">                               Rady Gminy Jaktorów</t>
  </si>
  <si>
    <t>Zakup materiałów i wyposażenia</t>
  </si>
  <si>
    <t>Rady Gminy Jaktorów</t>
  </si>
  <si>
    <t>Zestawienie zmian w planie przychodów i rozchodów budżetu Gminy Jaktorów</t>
  </si>
  <si>
    <t>na rok 2004.</t>
  </si>
  <si>
    <t>Klasyfikacja przychodów i rozchodów</t>
  </si>
  <si>
    <t>Plan</t>
  </si>
  <si>
    <t>I</t>
  </si>
  <si>
    <t>Przychody</t>
  </si>
  <si>
    <t>Przychody z zaciągniętych pożyczek i kredytów na rynku krajowym</t>
  </si>
  <si>
    <t>§952</t>
  </si>
  <si>
    <t>Nadwyżki z lat ubiegłych</t>
  </si>
  <si>
    <t>§957</t>
  </si>
  <si>
    <t>Inne źródła, w tym:                    środki na pokrycie deficytu</t>
  </si>
  <si>
    <t>Razem przychody</t>
  </si>
  <si>
    <t>II</t>
  </si>
  <si>
    <t>Rozchody</t>
  </si>
  <si>
    <t>Spłata kredytów i pożyczek</t>
  </si>
  <si>
    <t>§ 992</t>
  </si>
  <si>
    <t>Wykup papierów wartościowych</t>
  </si>
  <si>
    <t>§ 982</t>
  </si>
  <si>
    <t>Udzielone z budżetu pożyczki</t>
  </si>
  <si>
    <t>§ 991</t>
  </si>
  <si>
    <t>Razem rozchody</t>
  </si>
  <si>
    <t>Informacje uzupełniające:</t>
  </si>
  <si>
    <t>Planowane dochody</t>
  </si>
  <si>
    <t>Planowane wydatki</t>
  </si>
  <si>
    <t>Wynik</t>
  </si>
  <si>
    <t>- różnica między 1 i 2 (+)</t>
  </si>
  <si>
    <t>- różnica między 2 i 1 (-)</t>
  </si>
  <si>
    <t>I.</t>
  </si>
  <si>
    <t xml:space="preserve">Pokrycie deficytu (niedoboru) budżetu                     </t>
  </si>
  <si>
    <t>Nadwyżką budżetową z lat ubiegłych</t>
  </si>
  <si>
    <t>Kredytem (pożyczką) długoterminowym</t>
  </si>
  <si>
    <t>Inne źródła (środki jako nadwyżka środków pieniężnych na rachunku bieżącym wynikająca z rozliczeń kredytów i pożyczek z lat ubiegłych</t>
  </si>
  <si>
    <t xml:space="preserve">                              Rady Gminy Jaktorów</t>
  </si>
  <si>
    <t>wynikających z wprowadzenia do planu kwoty umorzonej pożyczki</t>
  </si>
  <si>
    <t>Zwiększenie</t>
  </si>
  <si>
    <t>Rolnictwo i łowiectwo</t>
  </si>
  <si>
    <t>Infrastruktura wodociągowa i sanitacyjna wsi</t>
  </si>
  <si>
    <t xml:space="preserve">                                                  Przewodniczący Rady Gminy</t>
  </si>
  <si>
    <t xml:space="preserve">                                                Mirosław Byczak</t>
  </si>
  <si>
    <t xml:space="preserve">  Mirosław Byczak</t>
  </si>
  <si>
    <t>Naprawa mostu na drodze gminnej w Budach Michałowskich</t>
  </si>
  <si>
    <t>Razem dział 600 - Transport i łączność</t>
  </si>
  <si>
    <t>Zakup samochodu osobowo-dostawczego dla Urzędu Gminy</t>
  </si>
  <si>
    <t>Razem dział 750 - Administracja publiczna</t>
  </si>
  <si>
    <t>Zakup sprzętu do sali gimnastycznej w Międzyborowie</t>
  </si>
  <si>
    <t>Budowa sieci wodociągowej w mjsc. Budy Zosine, Stare Budy, Jaktorów, Jaktorów Kolonia, Budy Grzybek oraz połączenie sieci wodociągowej w Sadych Budach (ul. Leśnej z ul. Długą)</t>
  </si>
  <si>
    <t>na rok 2004  w związku ze zwiększeniem  dochodów własnych  gminy .</t>
  </si>
  <si>
    <t>6290</t>
  </si>
  <si>
    <t>Zwiększa się plan wydatków w budżecie na rok 2004 o kwotę 16.800,-zł w związku z umorzeniem części pożyczki (umowa Nr  370/2001/PNZ/P ) zaciągniętej na realizację zadania pn.: Zakup samochodu marki Lublin 3 typ 3514 dla potrzeb Ochotniczej Straży Pożarnej w Jaktorowie" zgodnie z uchwałą Zarządu Wojewódzkiego Funduszu Ochrony Środowiska i Gospodarki Wodnej w Warszawie. Umorzoną część pożyczki przeznacza się w 2004r  na budowę sieci wodociągowej  wraz z przyłączami we wsi:  Budy  Zosine, Budy Stare,  Jaktorów, Jaktorów Kolonia, Budy Grzybek .</t>
  </si>
  <si>
    <t>Środki na dofinansowanie własnych inwestycji gmin pozyskane z innych źródeł</t>
  </si>
  <si>
    <t>Uzasadnienie:
 Planowane do uzyskania środki od ludności w kwocie 121.500,-zł przeznacza się na budowę sieci wodociągowej  wraz z przyłączami we wsi Budy Zosine, Budy Stare, Jaktorów, Jaktorów Kolonia, Budy Grzybek.</t>
  </si>
  <si>
    <t xml:space="preserve">wynikających z przeniesienia wydatków   między   paragrafami w obrębie rozdziału klasyfikacji budżetowej.   </t>
  </si>
  <si>
    <t>Oświetlenie  ulic, placów i dróg</t>
  </si>
  <si>
    <t>Gospodarka komunalna i ochrona środowiska</t>
  </si>
  <si>
    <t xml:space="preserve">  Zmniejsza się plan rozchodów w pozycji "Spłata  kredytów i pożyczek"  w związku z umorzeniem  kwoty 16.800,-zł z tytułu pożyczki Nr 370/2001/PNZ/P i przeznaczenia  w 2004r  umorzonej pożyczki  na realizację zadania: "Budowa sieci wodociągowej w mjsc. Budy Zosine, Stare Budy, Jaktorów, Jaktorów Kolonia, Budy Grzybek"- zgodnie z pismem Wojewódzkiego Funduszu Ochrony Środowiska i Gospodarki Wodnej w Warszawie.</t>
  </si>
  <si>
    <t>Oczyszczanie miast i wsi</t>
  </si>
  <si>
    <t>Zakup usług pozostałych</t>
  </si>
  <si>
    <t>Obsługa długu publicznego</t>
  </si>
  <si>
    <t>Obsługa papierów wartościowych, kredytów i pożyczek jst</t>
  </si>
  <si>
    <t>Odsetki i dyskonto od krajowych skarbowych papierów wartościowych oraz od krajowych pożyczek i kredytów</t>
  </si>
  <si>
    <t xml:space="preserve">Niewydatkowane środki na budowę linii oświetleniowej ul. Chełmońskiego w Jaktorowie w kwocie 6.170,-zł przeznacza się na zakup zegarów astronomicznych do sterowania oświetleniem ulicznym. 
        Oszczędności w zakresie odsetek od kredytów i pożyczek krajowych  w kwocie 15.000,-zł przeznacza się na uporządkowanie dzikiego wysypiska na "Blichu".
 </t>
  </si>
  <si>
    <t xml:space="preserve">                              Zał. Nr 1  do uchwały Nr  XXIX/201/2004</t>
  </si>
  <si>
    <t xml:space="preserve">                                   Rady Gminy Jaktorów z dnia  8 listopada  2004r.</t>
  </si>
  <si>
    <t xml:space="preserve">                              Zał Nr 2 do uchwały Nr XXIX/201/2004</t>
  </si>
  <si>
    <t xml:space="preserve">                              z dnia 8 listopada 2004r</t>
  </si>
  <si>
    <t xml:space="preserve">                                          Zał. Nr 3  do uchwały Nr XXIX/201/2004</t>
  </si>
  <si>
    <t xml:space="preserve">                               z dnia 8 listopada 2004r</t>
  </si>
  <si>
    <t xml:space="preserve">                                     Zał. Nr 4 do uchwały Nr XXIX/201/2004</t>
  </si>
  <si>
    <t>z dnia 8 listopada 2004r</t>
  </si>
  <si>
    <t>Zał.Nr 5 do  uchwały  Nr XXIX/201/2004</t>
  </si>
  <si>
    <t>Rady Gminy Jaktorów z dnia  8 listopada 2004r.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</si>
</sst>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0">
    <font>
      <sz val="10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i/>
      <sz val="11"/>
      <name val="Arial CE"/>
      <family val="2"/>
    </font>
    <font>
      <i/>
      <sz val="10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i/>
      <sz val="11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3" fontId="3" fillId="0" borderId="1" xfId="0" applyNumberFormat="1" applyFont="1" applyBorder="1" applyAlignment="1">
      <alignment/>
    </xf>
    <xf numFmtId="0" fontId="4" fillId="0" borderId="0" xfId="0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1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center" wrapText="1"/>
    </xf>
    <xf numFmtId="0" fontId="0" fillId="0" borderId="0" xfId="0" applyBorder="1" applyAlignment="1">
      <alignment wrapText="1"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3" fontId="0" fillId="0" borderId="1" xfId="0" applyNumberFormat="1" applyBorder="1" applyAlignment="1">
      <alignment/>
    </xf>
    <xf numFmtId="0" fontId="4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/>
    </xf>
    <xf numFmtId="0" fontId="0" fillId="0" borderId="1" xfId="0" applyFont="1" applyBorder="1" applyAlignment="1">
      <alignment vertical="center" wrapText="1"/>
    </xf>
    <xf numFmtId="3" fontId="0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1" xfId="0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left" vertical="center" wrapText="1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4" fillId="0" borderId="1" xfId="0" applyFont="1" applyBorder="1" applyAlignment="1">
      <alignment horizontal="center" vertical="top"/>
    </xf>
    <xf numFmtId="49" fontId="4" fillId="0" borderId="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7" fillId="0" borderId="1" xfId="0" applyFont="1" applyBorder="1" applyAlignment="1">
      <alignment/>
    </xf>
    <xf numFmtId="3" fontId="7" fillId="0" borderId="1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top" wrapText="1"/>
    </xf>
    <xf numFmtId="0" fontId="1" fillId="0" borderId="1" xfId="0" applyFont="1" applyBorder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2" fillId="2" borderId="1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wrapText="1"/>
    </xf>
    <xf numFmtId="3" fontId="2" fillId="2" borderId="1" xfId="0" applyNumberFormat="1" applyFont="1" applyFill="1" applyBorder="1" applyAlignment="1">
      <alignment vertical="center" wrapText="1"/>
    </xf>
    <xf numFmtId="0" fontId="7" fillId="2" borderId="0" xfId="0" applyFont="1" applyFill="1" applyAlignment="1">
      <alignment/>
    </xf>
    <xf numFmtId="3" fontId="1" fillId="0" borderId="1" xfId="0" applyNumberFormat="1" applyFont="1" applyBorder="1" applyAlignment="1">
      <alignment horizontal="center" vertical="top"/>
    </xf>
    <xf numFmtId="0" fontId="1" fillId="0" borderId="1" xfId="0" applyNumberFormat="1" applyFont="1" applyBorder="1" applyAlignment="1">
      <alignment wrapText="1"/>
    </xf>
    <xf numFmtId="3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vertical="center"/>
    </xf>
    <xf numFmtId="3" fontId="1" fillId="0" borderId="1" xfId="0" applyNumberFormat="1" applyFont="1" applyBorder="1" applyAlignment="1">
      <alignment vertical="top" wrapText="1"/>
    </xf>
    <xf numFmtId="3" fontId="1" fillId="2" borderId="1" xfId="0" applyNumberFormat="1" applyFont="1" applyFill="1" applyBorder="1" applyAlignment="1">
      <alignment/>
    </xf>
    <xf numFmtId="3" fontId="1" fillId="2" borderId="1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0" fontId="1" fillId="2" borderId="1" xfId="0" applyNumberFormat="1" applyFont="1" applyFill="1" applyBorder="1" applyAlignment="1">
      <alignment/>
    </xf>
    <xf numFmtId="3" fontId="1" fillId="2" borderId="1" xfId="0" applyNumberFormat="1" applyFont="1" applyFill="1" applyBorder="1" applyAlignment="1">
      <alignment horizontal="right"/>
    </xf>
    <xf numFmtId="49" fontId="2" fillId="0" borderId="0" xfId="0" applyNumberFormat="1" applyFont="1" applyAlignment="1">
      <alignment/>
    </xf>
    <xf numFmtId="0" fontId="6" fillId="0" borderId="0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vertical="center" wrapText="1"/>
    </xf>
    <xf numFmtId="3" fontId="2" fillId="0" borderId="1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/>
    </xf>
    <xf numFmtId="3" fontId="3" fillId="0" borderId="1" xfId="0" applyNumberFormat="1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vertical="top" wrapText="1"/>
    </xf>
    <xf numFmtId="49" fontId="1" fillId="0" borderId="6" xfId="0" applyNumberFormat="1" applyFont="1" applyBorder="1" applyAlignment="1">
      <alignment horizontal="left"/>
    </xf>
    <xf numFmtId="49" fontId="1" fillId="0" borderId="7" xfId="0" applyNumberFormat="1" applyFont="1" applyBorder="1" applyAlignment="1">
      <alignment horizontal="left"/>
    </xf>
    <xf numFmtId="49" fontId="1" fillId="0" borderId="2" xfId="0" applyNumberFormat="1" applyFont="1" applyBorder="1" applyAlignment="1">
      <alignment horizontal="left"/>
    </xf>
    <xf numFmtId="3" fontId="1" fillId="0" borderId="1" xfId="0" applyNumberFormat="1" applyFont="1" applyBorder="1" applyAlignment="1">
      <alignment horizontal="right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selection activeCell="A5" sqref="A5:E5"/>
    </sheetView>
  </sheetViews>
  <sheetFormatPr defaultColWidth="9.00390625" defaultRowHeight="12.75"/>
  <cols>
    <col min="1" max="1" width="6.00390625" style="0" customWidth="1"/>
    <col min="2" max="2" width="9.25390625" style="0" bestFit="1" customWidth="1"/>
    <col min="3" max="3" width="6.625" style="0" customWidth="1"/>
    <col min="4" max="4" width="57.00390625" style="0" customWidth="1"/>
    <col min="5" max="5" width="12.75390625" style="0" customWidth="1"/>
  </cols>
  <sheetData>
    <row r="1" ht="17.25" customHeight="1">
      <c r="D1" s="1" t="s">
        <v>117</v>
      </c>
    </row>
    <row r="2" ht="14.25">
      <c r="D2" s="2" t="s">
        <v>118</v>
      </c>
    </row>
    <row r="3" ht="15.75" customHeight="1">
      <c r="D3" s="3"/>
    </row>
    <row r="4" spans="1:5" ht="15">
      <c r="A4" s="4"/>
      <c r="B4" s="103" t="s">
        <v>0</v>
      </c>
      <c r="C4" s="103"/>
      <c r="D4" s="103"/>
      <c r="E4" s="103"/>
    </row>
    <row r="5" spans="1:5" ht="30.75" customHeight="1">
      <c r="A5" s="126" t="s">
        <v>102</v>
      </c>
      <c r="B5" s="126"/>
      <c r="C5" s="126"/>
      <c r="D5" s="126"/>
      <c r="E5" s="126"/>
    </row>
    <row r="6" spans="1:4" ht="13.5" customHeight="1">
      <c r="A6" s="5"/>
      <c r="B6" s="5"/>
      <c r="C6" s="5"/>
      <c r="D6" s="5"/>
    </row>
    <row r="7" spans="1:4" ht="21.75" customHeight="1">
      <c r="A7" s="5"/>
      <c r="B7" s="5" t="s">
        <v>1</v>
      </c>
      <c r="C7" s="5"/>
      <c r="D7" s="5"/>
    </row>
    <row r="8" spans="1:5" s="7" customFormat="1" ht="21.75" customHeight="1">
      <c r="A8" s="6" t="s">
        <v>2</v>
      </c>
      <c r="B8" s="6" t="s">
        <v>3</v>
      </c>
      <c r="C8" s="6" t="s">
        <v>4</v>
      </c>
      <c r="D8" s="6" t="s">
        <v>5</v>
      </c>
      <c r="E8" s="6" t="s">
        <v>6</v>
      </c>
    </row>
    <row r="9" spans="1:5" s="9" customFormat="1" ht="14.25">
      <c r="A9" s="6">
        <v>1</v>
      </c>
      <c r="B9" s="6">
        <v>2</v>
      </c>
      <c r="C9" s="6">
        <v>3</v>
      </c>
      <c r="D9" s="6">
        <v>4</v>
      </c>
      <c r="E9" s="8">
        <v>6</v>
      </c>
    </row>
    <row r="10" spans="1:5" s="13" customFormat="1" ht="18.75" customHeight="1">
      <c r="A10" s="10" t="s">
        <v>16</v>
      </c>
      <c r="B10" s="11"/>
      <c r="C10" s="11"/>
      <c r="D10" s="24" t="s">
        <v>91</v>
      </c>
      <c r="E10" s="20">
        <f>E11</f>
        <v>121500</v>
      </c>
    </row>
    <row r="11" spans="1:5" s="9" customFormat="1" ht="20.25" customHeight="1">
      <c r="A11" s="6"/>
      <c r="B11" s="14" t="s">
        <v>17</v>
      </c>
      <c r="C11" s="6"/>
      <c r="D11" s="25" t="s">
        <v>92</v>
      </c>
      <c r="E11" s="19">
        <f>E12</f>
        <v>121500</v>
      </c>
    </row>
    <row r="12" spans="1:5" s="9" customFormat="1" ht="27.75" customHeight="1">
      <c r="A12" s="6"/>
      <c r="B12" s="6"/>
      <c r="C12" s="96" t="s">
        <v>103</v>
      </c>
      <c r="D12" s="22" t="s">
        <v>105</v>
      </c>
      <c r="E12" s="19">
        <v>121500</v>
      </c>
    </row>
    <row r="13" spans="1:5" ht="21" customHeight="1">
      <c r="A13" s="16"/>
      <c r="B13" s="16"/>
      <c r="C13" s="16"/>
      <c r="D13" s="6" t="s">
        <v>7</v>
      </c>
      <c r="E13" s="15">
        <f>E10</f>
        <v>121500</v>
      </c>
    </row>
    <row r="14" spans="1:5" s="5" customFormat="1" ht="14.25">
      <c r="A14" s="17"/>
      <c r="B14" s="17"/>
      <c r="C14" s="17"/>
      <c r="D14" s="17"/>
      <c r="E14" s="18"/>
    </row>
    <row r="15" spans="1:5" ht="21.75" customHeight="1">
      <c r="A15" s="17"/>
      <c r="B15" s="17" t="s">
        <v>8</v>
      </c>
      <c r="C15" s="17"/>
      <c r="D15" s="17"/>
      <c r="E15" s="18"/>
    </row>
    <row r="16" spans="1:5" s="9" customFormat="1" ht="17.25" customHeight="1">
      <c r="A16" s="6" t="s">
        <v>2</v>
      </c>
      <c r="B16" s="6" t="s">
        <v>3</v>
      </c>
      <c r="C16" s="6" t="s">
        <v>4</v>
      </c>
      <c r="D16" s="6" t="s">
        <v>9</v>
      </c>
      <c r="E16" s="8" t="s">
        <v>6</v>
      </c>
    </row>
    <row r="17" spans="1:5" s="9" customFormat="1" ht="15.75" customHeight="1">
      <c r="A17" s="6">
        <v>1</v>
      </c>
      <c r="B17" s="6">
        <v>2</v>
      </c>
      <c r="C17" s="6">
        <v>3</v>
      </c>
      <c r="D17" s="6">
        <v>4</v>
      </c>
      <c r="E17" s="8">
        <v>5</v>
      </c>
    </row>
    <row r="18" spans="1:5" s="13" customFormat="1" ht="20.25" customHeight="1">
      <c r="A18" s="10" t="s">
        <v>16</v>
      </c>
      <c r="B18" s="11"/>
      <c r="C18" s="11"/>
      <c r="D18" s="24" t="s">
        <v>91</v>
      </c>
      <c r="E18" s="20">
        <f>E19</f>
        <v>121500</v>
      </c>
    </row>
    <row r="19" spans="1:5" s="9" customFormat="1" ht="18.75" customHeight="1">
      <c r="A19" s="6"/>
      <c r="B19" s="14" t="s">
        <v>17</v>
      </c>
      <c r="C19" s="6"/>
      <c r="D19" s="25" t="s">
        <v>92</v>
      </c>
      <c r="E19" s="19">
        <f>E20</f>
        <v>121500</v>
      </c>
    </row>
    <row r="20" spans="1:5" s="9" customFormat="1" ht="15.75" customHeight="1">
      <c r="A20" s="6"/>
      <c r="B20" s="6"/>
      <c r="C20" s="6">
        <v>6050</v>
      </c>
      <c r="D20" s="25" t="s">
        <v>18</v>
      </c>
      <c r="E20" s="19">
        <v>121500</v>
      </c>
    </row>
    <row r="21" spans="1:5" ht="19.5" customHeight="1">
      <c r="A21" s="16"/>
      <c r="B21" s="16"/>
      <c r="C21" s="16"/>
      <c r="D21" s="6" t="s">
        <v>10</v>
      </c>
      <c r="E21" s="15">
        <f>E18</f>
        <v>121500</v>
      </c>
    </row>
    <row r="22" spans="1:5" ht="63.75" customHeight="1">
      <c r="A22" s="104" t="s">
        <v>106</v>
      </c>
      <c r="B22" s="104"/>
      <c r="C22" s="104"/>
      <c r="D22" s="104"/>
      <c r="E22" s="104"/>
    </row>
    <row r="23" spans="1:5" ht="18.75" customHeight="1">
      <c r="A23" s="104"/>
      <c r="B23" s="104"/>
      <c r="C23" s="104"/>
      <c r="D23" s="104"/>
      <c r="E23" s="104"/>
    </row>
    <row r="24" spans="4:5" ht="12.75">
      <c r="D24" s="105" t="s">
        <v>11</v>
      </c>
      <c r="E24" s="105"/>
    </row>
    <row r="26" ht="12.75">
      <c r="D26" s="9" t="s">
        <v>12</v>
      </c>
    </row>
  </sheetData>
  <mergeCells count="5">
    <mergeCell ref="B4:E4"/>
    <mergeCell ref="A5:E5"/>
    <mergeCell ref="A22:E22"/>
    <mergeCell ref="D24:E24"/>
    <mergeCell ref="A23:E23"/>
  </mergeCells>
  <printOptions/>
  <pageMargins left="0.75" right="0.29" top="0.74" bottom="0.8" header="0.42" footer="0.46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D3" sqref="D3:E3"/>
    </sheetView>
  </sheetViews>
  <sheetFormatPr defaultColWidth="9.00390625" defaultRowHeight="12.75"/>
  <cols>
    <col min="1" max="1" width="5.875" style="4" customWidth="1"/>
    <col min="2" max="2" width="9.875" style="4" customWidth="1"/>
    <col min="3" max="3" width="7.125" style="4" customWidth="1"/>
    <col min="4" max="4" width="44.75390625" style="4" customWidth="1"/>
    <col min="5" max="5" width="15.25390625" style="4" customWidth="1"/>
    <col min="6" max="16384" width="9.125" style="4" customWidth="1"/>
  </cols>
  <sheetData>
    <row r="1" spans="4:5" ht="22.5" customHeight="1">
      <c r="D1" s="106" t="s">
        <v>119</v>
      </c>
      <c r="E1" s="106"/>
    </row>
    <row r="2" spans="4:5" ht="14.25">
      <c r="D2" s="106" t="s">
        <v>88</v>
      </c>
      <c r="E2" s="106"/>
    </row>
    <row r="3" spans="4:5" ht="14.25">
      <c r="D3" s="106" t="s">
        <v>120</v>
      </c>
      <c r="E3" s="106"/>
    </row>
    <row r="5" spans="2:5" ht="14.25">
      <c r="B5" s="106" t="s">
        <v>47</v>
      </c>
      <c r="C5" s="106"/>
      <c r="D5" s="106"/>
      <c r="E5" s="106"/>
    </row>
    <row r="6" spans="2:5" ht="23.25" customHeight="1">
      <c r="B6" s="106" t="s">
        <v>89</v>
      </c>
      <c r="C6" s="106"/>
      <c r="D6" s="106"/>
      <c r="E6" s="106"/>
    </row>
    <row r="7" spans="2:4" ht="14.25">
      <c r="B7" s="106"/>
      <c r="C7" s="106"/>
      <c r="D7" s="106"/>
    </row>
    <row r="9" spans="1:2" ht="16.5" customHeight="1">
      <c r="A9" s="107" t="s">
        <v>48</v>
      </c>
      <c r="B9" s="107"/>
    </row>
    <row r="10" spans="1:5" ht="25.5" customHeight="1">
      <c r="A10" s="29" t="s">
        <v>2</v>
      </c>
      <c r="B10" s="29" t="s">
        <v>3</v>
      </c>
      <c r="C10" s="23" t="s">
        <v>4</v>
      </c>
      <c r="D10" s="23" t="s">
        <v>5</v>
      </c>
      <c r="E10" s="23" t="s">
        <v>90</v>
      </c>
    </row>
    <row r="11" spans="1:5" ht="24" customHeight="1">
      <c r="A11" s="90" t="s">
        <v>16</v>
      </c>
      <c r="B11" s="91"/>
      <c r="C11" s="91"/>
      <c r="D11" s="92" t="s">
        <v>91</v>
      </c>
      <c r="E11" s="95">
        <f>E12</f>
        <v>16800</v>
      </c>
    </row>
    <row r="12" spans="1:5" ht="20.25" customHeight="1">
      <c r="A12" s="6"/>
      <c r="B12" s="14" t="s">
        <v>17</v>
      </c>
      <c r="C12" s="16"/>
      <c r="D12" s="16" t="s">
        <v>92</v>
      </c>
      <c r="E12" s="19">
        <f>E13</f>
        <v>16800</v>
      </c>
    </row>
    <row r="13" spans="1:5" ht="18" customHeight="1">
      <c r="A13" s="6"/>
      <c r="B13" s="6"/>
      <c r="C13" s="6">
        <v>6050</v>
      </c>
      <c r="D13" s="16" t="s">
        <v>18</v>
      </c>
      <c r="E13" s="19">
        <v>16800</v>
      </c>
    </row>
    <row r="14" spans="1:5" ht="21" customHeight="1">
      <c r="A14" s="16"/>
      <c r="B14" s="16"/>
      <c r="C14" s="16"/>
      <c r="D14" s="16" t="s">
        <v>51</v>
      </c>
      <c r="E14" s="93">
        <f>E11</f>
        <v>16800</v>
      </c>
    </row>
    <row r="15" spans="2:3" ht="18" customHeight="1">
      <c r="B15" s="28" t="s">
        <v>52</v>
      </c>
      <c r="C15" s="70"/>
    </row>
    <row r="16" spans="1:5" ht="106.5" customHeight="1">
      <c r="A16" s="108" t="s">
        <v>104</v>
      </c>
      <c r="B16" s="108"/>
      <c r="C16" s="108"/>
      <c r="D16" s="108"/>
      <c r="E16" s="108"/>
    </row>
    <row r="18" spans="4:5" ht="14.25">
      <c r="D18" s="106" t="s">
        <v>93</v>
      </c>
      <c r="E18" s="106"/>
    </row>
    <row r="19" spans="4:5" ht="33" customHeight="1">
      <c r="D19" s="106" t="s">
        <v>94</v>
      </c>
      <c r="E19" s="106"/>
    </row>
  </sheetData>
  <mergeCells count="10">
    <mergeCell ref="D1:E1"/>
    <mergeCell ref="D2:E2"/>
    <mergeCell ref="D3:E3"/>
    <mergeCell ref="B5:E5"/>
    <mergeCell ref="D18:E18"/>
    <mergeCell ref="D19:E19"/>
    <mergeCell ref="B6:E6"/>
    <mergeCell ref="B7:D7"/>
    <mergeCell ref="A9:B9"/>
    <mergeCell ref="A16:E16"/>
  </mergeCells>
  <printOptions/>
  <pageMargins left="0.75" right="0.51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workbookViewId="0" topLeftCell="A1">
      <selection activeCell="D3" sqref="D3:F3"/>
    </sheetView>
  </sheetViews>
  <sheetFormatPr defaultColWidth="9.00390625" defaultRowHeight="12.75"/>
  <cols>
    <col min="1" max="1" width="5.875" style="4" customWidth="1"/>
    <col min="2" max="2" width="9.625" style="4" customWidth="1"/>
    <col min="3" max="3" width="7.125" style="4" customWidth="1"/>
    <col min="4" max="4" width="43.25390625" style="4" customWidth="1"/>
    <col min="5" max="5" width="12.00390625" style="4" customWidth="1"/>
    <col min="6" max="6" width="11.375" style="4" customWidth="1"/>
    <col min="7" max="7" width="5.625" style="4" customWidth="1"/>
    <col min="8" max="16384" width="9.125" style="4" customWidth="1"/>
  </cols>
  <sheetData>
    <row r="1" spans="3:7" ht="14.25">
      <c r="C1" s="106" t="s">
        <v>121</v>
      </c>
      <c r="D1" s="106"/>
      <c r="E1" s="106"/>
      <c r="F1" s="106"/>
      <c r="G1" s="1"/>
    </row>
    <row r="2" spans="4:7" ht="14.25">
      <c r="D2" s="106" t="s">
        <v>53</v>
      </c>
      <c r="E2" s="106"/>
      <c r="F2" s="106"/>
      <c r="G2" s="1"/>
    </row>
    <row r="3" spans="4:7" ht="14.25">
      <c r="D3" s="106" t="s">
        <v>122</v>
      </c>
      <c r="E3" s="106"/>
      <c r="F3" s="106"/>
      <c r="G3" s="1"/>
    </row>
    <row r="5" spans="1:6" ht="18.75" customHeight="1">
      <c r="A5" s="106" t="s">
        <v>47</v>
      </c>
      <c r="B5" s="106"/>
      <c r="C5" s="106"/>
      <c r="D5" s="106"/>
      <c r="E5" s="106"/>
      <c r="F5" s="106"/>
    </row>
    <row r="6" spans="1:6" ht="31.5" customHeight="1">
      <c r="A6" s="110" t="s">
        <v>107</v>
      </c>
      <c r="B6" s="110"/>
      <c r="C6" s="110"/>
      <c r="D6" s="110"/>
      <c r="E6" s="110"/>
      <c r="F6" s="110"/>
    </row>
    <row r="7" spans="1:2" ht="24" customHeight="1">
      <c r="A7" s="111" t="s">
        <v>48</v>
      </c>
      <c r="B7" s="111"/>
    </row>
    <row r="8" spans="1:6" s="66" customFormat="1" ht="25.5" customHeight="1">
      <c r="A8" s="63" t="s">
        <v>2</v>
      </c>
      <c r="B8" s="63" t="s">
        <v>3</v>
      </c>
      <c r="C8" s="64" t="s">
        <v>4</v>
      </c>
      <c r="D8" s="64" t="s">
        <v>5</v>
      </c>
      <c r="E8" s="65" t="s">
        <v>49</v>
      </c>
      <c r="F8" s="65" t="s">
        <v>50</v>
      </c>
    </row>
    <row r="9" spans="1:6" s="28" customFormat="1" ht="21" customHeight="1">
      <c r="A9" s="67">
        <v>757</v>
      </c>
      <c r="B9" s="67"/>
      <c r="C9" s="21"/>
      <c r="D9" s="99" t="s">
        <v>113</v>
      </c>
      <c r="E9" s="101">
        <f>E10</f>
        <v>15000</v>
      </c>
      <c r="F9" s="100"/>
    </row>
    <row r="10" spans="1:6" ht="27" customHeight="1">
      <c r="A10" s="29"/>
      <c r="B10" s="29">
        <v>75702</v>
      </c>
      <c r="C10" s="23"/>
      <c r="D10" s="22" t="s">
        <v>114</v>
      </c>
      <c r="E10" s="98">
        <f>E11</f>
        <v>15000</v>
      </c>
      <c r="F10" s="97"/>
    </row>
    <row r="11" spans="1:6" ht="45" customHeight="1">
      <c r="A11" s="29"/>
      <c r="B11" s="29"/>
      <c r="C11" s="23">
        <v>8070</v>
      </c>
      <c r="D11" s="22" t="s">
        <v>115</v>
      </c>
      <c r="E11" s="15">
        <v>15000</v>
      </c>
      <c r="F11" s="97"/>
    </row>
    <row r="12" spans="1:6" s="28" customFormat="1" ht="22.5" customHeight="1">
      <c r="A12" s="21">
        <v>900</v>
      </c>
      <c r="B12" s="21"/>
      <c r="C12" s="67"/>
      <c r="D12" s="68" t="s">
        <v>109</v>
      </c>
      <c r="E12" s="12">
        <f>E15</f>
        <v>6170</v>
      </c>
      <c r="F12" s="12">
        <f>F13+F15</f>
        <v>21170</v>
      </c>
    </row>
    <row r="13" spans="1:6" ht="16.5" customHeight="1">
      <c r="A13" s="23"/>
      <c r="B13" s="23">
        <v>90003</v>
      </c>
      <c r="C13" s="29"/>
      <c r="D13" s="22" t="s">
        <v>111</v>
      </c>
      <c r="E13" s="15"/>
      <c r="F13" s="15">
        <f>F14</f>
        <v>15000</v>
      </c>
    </row>
    <row r="14" spans="1:6" ht="16.5" customHeight="1">
      <c r="A14" s="23"/>
      <c r="B14" s="23"/>
      <c r="C14" s="29">
        <v>4300</v>
      </c>
      <c r="D14" s="22" t="s">
        <v>112</v>
      </c>
      <c r="E14" s="15"/>
      <c r="F14" s="15">
        <v>15000</v>
      </c>
    </row>
    <row r="15" spans="1:6" ht="15.75" customHeight="1">
      <c r="A15" s="23"/>
      <c r="B15" s="23">
        <v>90015</v>
      </c>
      <c r="C15" s="29"/>
      <c r="D15" s="22" t="s">
        <v>108</v>
      </c>
      <c r="E15" s="15">
        <f>E17</f>
        <v>6170</v>
      </c>
      <c r="F15" s="15">
        <f>F16</f>
        <v>6170</v>
      </c>
    </row>
    <row r="16" spans="1:6" ht="15.75" customHeight="1">
      <c r="A16" s="23"/>
      <c r="B16" s="23"/>
      <c r="C16" s="23">
        <v>4210</v>
      </c>
      <c r="D16" s="22" t="s">
        <v>54</v>
      </c>
      <c r="E16" s="15"/>
      <c r="F16" s="15">
        <v>6170</v>
      </c>
    </row>
    <row r="17" spans="1:6" ht="15.75" customHeight="1">
      <c r="A17" s="23"/>
      <c r="B17" s="23"/>
      <c r="C17" s="23">
        <v>6050</v>
      </c>
      <c r="D17" s="22" t="s">
        <v>18</v>
      </c>
      <c r="E17" s="15">
        <v>6170</v>
      </c>
      <c r="F17" s="15"/>
    </row>
    <row r="18" spans="1:6" ht="21" customHeight="1">
      <c r="A18" s="16"/>
      <c r="B18" s="16"/>
      <c r="C18" s="69"/>
      <c r="D18" s="26" t="s">
        <v>51</v>
      </c>
      <c r="E18" s="27">
        <f>E9+E12</f>
        <v>21170</v>
      </c>
      <c r="F18" s="27">
        <f>F12</f>
        <v>21170</v>
      </c>
    </row>
    <row r="19" spans="2:3" ht="12" customHeight="1">
      <c r="B19" s="70" t="s">
        <v>52</v>
      </c>
      <c r="C19" s="70"/>
    </row>
    <row r="20" spans="1:6" ht="87.75" customHeight="1">
      <c r="A20" s="108" t="s">
        <v>116</v>
      </c>
      <c r="B20" s="108"/>
      <c r="C20" s="108"/>
      <c r="D20" s="108"/>
      <c r="E20" s="108"/>
      <c r="F20" s="108"/>
    </row>
    <row r="21" spans="4:6" ht="21.75" customHeight="1">
      <c r="D21" s="112" t="s">
        <v>15</v>
      </c>
      <c r="E21" s="112"/>
      <c r="F21" s="112"/>
    </row>
    <row r="23" spans="5:6" ht="14.25">
      <c r="E23" s="109" t="s">
        <v>44</v>
      </c>
      <c r="F23" s="109"/>
    </row>
  </sheetData>
  <mergeCells count="9">
    <mergeCell ref="C1:F1"/>
    <mergeCell ref="D2:F2"/>
    <mergeCell ref="D3:F3"/>
    <mergeCell ref="A5:F5"/>
    <mergeCell ref="E23:F23"/>
    <mergeCell ref="A6:F6"/>
    <mergeCell ref="A7:B7"/>
    <mergeCell ref="A20:F20"/>
    <mergeCell ref="D21:F21"/>
  </mergeCells>
  <printOptions/>
  <pageMargins left="0.75" right="0.29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C3" sqref="C3:E3"/>
    </sheetView>
  </sheetViews>
  <sheetFormatPr defaultColWidth="9.00390625" defaultRowHeight="12.75"/>
  <cols>
    <col min="1" max="1" width="5.25390625" style="0" customWidth="1"/>
    <col min="2" max="2" width="33.375" style="0" customWidth="1"/>
    <col min="3" max="3" width="14.125" style="0" customWidth="1"/>
    <col min="4" max="4" width="11.625" style="0" customWidth="1"/>
    <col min="5" max="5" width="11.75390625" style="0" customWidth="1"/>
    <col min="6" max="6" width="10.375" style="0" customWidth="1"/>
  </cols>
  <sheetData>
    <row r="1" spans="1:6" s="9" customFormat="1" ht="21" customHeight="1">
      <c r="A1" s="71"/>
      <c r="B1" s="124" t="s">
        <v>123</v>
      </c>
      <c r="C1" s="124"/>
      <c r="D1" s="124"/>
      <c r="E1" s="124"/>
      <c r="F1" s="124"/>
    </row>
    <row r="2" spans="1:6" ht="15">
      <c r="A2" s="72"/>
      <c r="B2" s="72"/>
      <c r="C2" s="71"/>
      <c r="D2" s="71" t="s">
        <v>55</v>
      </c>
      <c r="E2" s="71"/>
      <c r="F2" s="71"/>
    </row>
    <row r="3" spans="1:7" ht="15">
      <c r="A3" s="72"/>
      <c r="B3" s="72"/>
      <c r="C3" s="124" t="s">
        <v>124</v>
      </c>
      <c r="D3" s="124"/>
      <c r="E3" s="124"/>
      <c r="F3" s="71"/>
      <c r="G3" s="9"/>
    </row>
    <row r="4" spans="1:6" ht="15">
      <c r="A4" s="72"/>
      <c r="B4" s="72"/>
      <c r="C4" s="72"/>
      <c r="D4" s="72"/>
      <c r="E4" s="72"/>
      <c r="F4" s="72"/>
    </row>
    <row r="5" spans="1:6" ht="15">
      <c r="A5" s="72"/>
      <c r="B5" s="124" t="s">
        <v>56</v>
      </c>
      <c r="C5" s="124"/>
      <c r="D5" s="124"/>
      <c r="E5" s="124"/>
      <c r="F5" s="124"/>
    </row>
    <row r="6" spans="1:6" ht="15.75">
      <c r="A6" s="72"/>
      <c r="B6" s="72"/>
      <c r="C6" s="73" t="s">
        <v>57</v>
      </c>
      <c r="D6" s="72"/>
      <c r="E6" s="72"/>
      <c r="F6" s="72"/>
    </row>
    <row r="7" spans="1:6" ht="15.75">
      <c r="A7" s="72"/>
      <c r="B7" s="72"/>
      <c r="C7" s="73"/>
      <c r="D7" s="72"/>
      <c r="E7" s="72"/>
      <c r="F7" s="72"/>
    </row>
    <row r="8" spans="1:6" s="77" customFormat="1" ht="45">
      <c r="A8" s="74" t="s">
        <v>13</v>
      </c>
      <c r="B8" s="74" t="s">
        <v>5</v>
      </c>
      <c r="C8" s="75" t="s">
        <v>58</v>
      </c>
      <c r="D8" s="74" t="s">
        <v>59</v>
      </c>
      <c r="E8" s="76" t="s">
        <v>49</v>
      </c>
      <c r="F8" s="76" t="s">
        <v>14</v>
      </c>
    </row>
    <row r="9" spans="1:6" ht="14.2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</row>
    <row r="10" spans="1:6" ht="14.25">
      <c r="A10" s="8" t="s">
        <v>60</v>
      </c>
      <c r="B10" s="15" t="s">
        <v>61</v>
      </c>
      <c r="C10" s="15"/>
      <c r="D10" s="15"/>
      <c r="E10" s="15"/>
      <c r="F10" s="15"/>
    </row>
    <row r="11" spans="1:6" ht="42.75">
      <c r="A11" s="78">
        <v>1</v>
      </c>
      <c r="B11" s="79" t="s">
        <v>62</v>
      </c>
      <c r="C11" s="80" t="s">
        <v>63</v>
      </c>
      <c r="D11" s="81">
        <v>210000</v>
      </c>
      <c r="E11" s="81"/>
      <c r="F11" s="81">
        <f>D11-E11</f>
        <v>210000</v>
      </c>
    </row>
    <row r="12" spans="1:6" ht="14.25">
      <c r="A12" s="8">
        <v>2</v>
      </c>
      <c r="B12" s="15" t="s">
        <v>64</v>
      </c>
      <c r="C12" s="8" t="s">
        <v>65</v>
      </c>
      <c r="D12" s="15"/>
      <c r="E12" s="15"/>
      <c r="F12" s="15"/>
    </row>
    <row r="13" spans="1:6" ht="28.5">
      <c r="A13" s="80">
        <v>3</v>
      </c>
      <c r="B13" s="82" t="s">
        <v>66</v>
      </c>
      <c r="C13" s="8"/>
      <c r="D13" s="15">
        <v>785788</v>
      </c>
      <c r="E13" s="15"/>
      <c r="F13" s="15">
        <f>D13+E13</f>
        <v>785788</v>
      </c>
    </row>
    <row r="14" spans="1:6" s="85" customFormat="1" ht="17.25" customHeight="1">
      <c r="A14" s="83"/>
      <c r="B14" s="83" t="s">
        <v>67</v>
      </c>
      <c r="C14" s="84"/>
      <c r="D14" s="83">
        <f>D11+D13</f>
        <v>995788</v>
      </c>
      <c r="E14" s="83">
        <f>SUM(E11:E13)</f>
        <v>0</v>
      </c>
      <c r="F14" s="83">
        <f>F11+F12+F13</f>
        <v>995788</v>
      </c>
    </row>
    <row r="15" spans="1:6" ht="19.5" customHeight="1">
      <c r="A15" s="8" t="s">
        <v>68</v>
      </c>
      <c r="B15" s="15" t="s">
        <v>69</v>
      </c>
      <c r="C15" s="8"/>
      <c r="D15" s="15"/>
      <c r="E15" s="15"/>
      <c r="F15" s="15"/>
    </row>
    <row r="16" spans="1:6" ht="14.25">
      <c r="A16" s="8">
        <v>1</v>
      </c>
      <c r="B16" s="15" t="s">
        <v>70</v>
      </c>
      <c r="C16" s="8" t="s">
        <v>71</v>
      </c>
      <c r="D16" s="15">
        <v>977850</v>
      </c>
      <c r="E16" s="19">
        <v>16800</v>
      </c>
      <c r="F16" s="15">
        <f>D16-E16</f>
        <v>961050</v>
      </c>
    </row>
    <row r="17" spans="1:6" ht="14.25">
      <c r="A17" s="8">
        <v>2</v>
      </c>
      <c r="B17" s="15" t="s">
        <v>72</v>
      </c>
      <c r="C17" s="8" t="s">
        <v>73</v>
      </c>
      <c r="D17" s="15"/>
      <c r="E17" s="19"/>
      <c r="F17" s="15"/>
    </row>
    <row r="18" spans="1:6" ht="14.25">
      <c r="A18" s="8">
        <v>3</v>
      </c>
      <c r="B18" s="15" t="s">
        <v>74</v>
      </c>
      <c r="C18" s="8" t="s">
        <v>75</v>
      </c>
      <c r="D18" s="15"/>
      <c r="E18" s="19"/>
      <c r="F18" s="15"/>
    </row>
    <row r="19" spans="1:6" s="85" customFormat="1" ht="20.25" customHeight="1">
      <c r="A19" s="83"/>
      <c r="B19" s="86" t="s">
        <v>76</v>
      </c>
      <c r="C19" s="86"/>
      <c r="D19" s="15">
        <f>D16+D17+D18</f>
        <v>977850</v>
      </c>
      <c r="E19" s="87">
        <f>SUM(E16:E18)</f>
        <v>16800</v>
      </c>
      <c r="F19" s="83">
        <f>F16</f>
        <v>961050</v>
      </c>
    </row>
    <row r="20" spans="1:6" ht="0.75" customHeight="1">
      <c r="A20" s="15"/>
      <c r="B20" s="15"/>
      <c r="C20" s="15"/>
      <c r="D20" s="15"/>
      <c r="E20" s="15"/>
      <c r="F20" s="15"/>
    </row>
    <row r="21" spans="1:6" ht="15">
      <c r="A21" s="4"/>
      <c r="B21" s="88" t="s">
        <v>77</v>
      </c>
      <c r="C21" s="4"/>
      <c r="D21" s="4"/>
      <c r="E21" s="4"/>
      <c r="F21" s="4"/>
    </row>
    <row r="22" spans="1:6" ht="16.5" customHeight="1">
      <c r="A22" s="6">
        <v>1</v>
      </c>
      <c r="B22" s="114" t="s">
        <v>78</v>
      </c>
      <c r="C22" s="115"/>
      <c r="D22" s="116"/>
      <c r="E22" s="117">
        <v>14762198</v>
      </c>
      <c r="F22" s="117"/>
    </row>
    <row r="23" spans="1:6" ht="15.75" customHeight="1">
      <c r="A23" s="6">
        <v>2</v>
      </c>
      <c r="B23" s="114" t="s">
        <v>79</v>
      </c>
      <c r="C23" s="115"/>
      <c r="D23" s="116"/>
      <c r="E23" s="117">
        <v>14796936</v>
      </c>
      <c r="F23" s="117"/>
    </row>
    <row r="24" spans="1:6" ht="15" customHeight="1">
      <c r="A24" s="6">
        <v>3</v>
      </c>
      <c r="B24" s="114" t="s">
        <v>80</v>
      </c>
      <c r="C24" s="115"/>
      <c r="D24" s="116"/>
      <c r="E24" s="123"/>
      <c r="F24" s="123"/>
    </row>
    <row r="25" spans="1:6" ht="14.25">
      <c r="A25" s="6"/>
      <c r="B25" s="114" t="s">
        <v>81</v>
      </c>
      <c r="C25" s="115"/>
      <c r="D25" s="116"/>
      <c r="E25" s="123"/>
      <c r="F25" s="123"/>
    </row>
    <row r="26" spans="1:6" ht="14.25">
      <c r="A26" s="6"/>
      <c r="B26" s="114" t="s">
        <v>82</v>
      </c>
      <c r="C26" s="115"/>
      <c r="D26" s="116"/>
      <c r="E26" s="117">
        <f>E22-E23</f>
        <v>-34738</v>
      </c>
      <c r="F26" s="117"/>
    </row>
    <row r="27" spans="1:6" ht="22.5" customHeight="1">
      <c r="A27" s="16" t="s">
        <v>83</v>
      </c>
      <c r="B27" s="120" t="s">
        <v>84</v>
      </c>
      <c r="C27" s="121"/>
      <c r="D27" s="122"/>
      <c r="E27" s="117">
        <f>E28+E29+E30</f>
        <v>995788</v>
      </c>
      <c r="F27" s="117"/>
    </row>
    <row r="28" spans="1:6" ht="17.25" customHeight="1">
      <c r="A28" s="6">
        <v>1</v>
      </c>
      <c r="B28" s="120" t="s">
        <v>85</v>
      </c>
      <c r="C28" s="121"/>
      <c r="D28" s="122"/>
      <c r="E28" s="123">
        <v>0</v>
      </c>
      <c r="F28" s="123"/>
    </row>
    <row r="29" spans="1:6" ht="14.25">
      <c r="A29" s="6">
        <v>2</v>
      </c>
      <c r="B29" s="114" t="s">
        <v>86</v>
      </c>
      <c r="C29" s="115"/>
      <c r="D29" s="116"/>
      <c r="E29" s="117">
        <v>210000</v>
      </c>
      <c r="F29" s="117"/>
    </row>
    <row r="30" spans="1:6" ht="29.25" customHeight="1">
      <c r="A30" s="23">
        <v>3</v>
      </c>
      <c r="B30" s="118" t="s">
        <v>87</v>
      </c>
      <c r="C30" s="119"/>
      <c r="D30" s="102"/>
      <c r="E30" s="117">
        <v>785788</v>
      </c>
      <c r="F30" s="117"/>
    </row>
    <row r="31" ht="12.75">
      <c r="B31" t="s">
        <v>52</v>
      </c>
    </row>
    <row r="32" spans="1:6" ht="87.75" customHeight="1">
      <c r="A32" s="113" t="s">
        <v>110</v>
      </c>
      <c r="B32" s="113"/>
      <c r="C32" s="113"/>
      <c r="D32" s="113"/>
      <c r="E32" s="113"/>
      <c r="F32" s="113"/>
    </row>
    <row r="33" spans="4:6" ht="12.75">
      <c r="D33" s="105" t="s">
        <v>15</v>
      </c>
      <c r="E33" s="105"/>
      <c r="F33" s="105"/>
    </row>
    <row r="34" spans="4:6" ht="29.25" customHeight="1">
      <c r="D34" s="105" t="s">
        <v>95</v>
      </c>
      <c r="E34" s="105"/>
      <c r="F34" s="105"/>
    </row>
  </sheetData>
  <mergeCells count="24">
    <mergeCell ref="B1:F1"/>
    <mergeCell ref="C3:E3"/>
    <mergeCell ref="B5:F5"/>
    <mergeCell ref="B22:D22"/>
    <mergeCell ref="E22:F22"/>
    <mergeCell ref="B23:D23"/>
    <mergeCell ref="E23:F23"/>
    <mergeCell ref="B24:D24"/>
    <mergeCell ref="E24:F24"/>
    <mergeCell ref="B25:D25"/>
    <mergeCell ref="E25:F25"/>
    <mergeCell ref="B26:D26"/>
    <mergeCell ref="E26:F26"/>
    <mergeCell ref="B27:D27"/>
    <mergeCell ref="E27:F27"/>
    <mergeCell ref="B28:D28"/>
    <mergeCell ref="E28:F28"/>
    <mergeCell ref="A32:F32"/>
    <mergeCell ref="D34:F34"/>
    <mergeCell ref="B29:D29"/>
    <mergeCell ref="E29:F29"/>
    <mergeCell ref="B30:D30"/>
    <mergeCell ref="E30:F30"/>
    <mergeCell ref="D33:F33"/>
  </mergeCells>
  <printOptions/>
  <pageMargins left="0.75" right="0.65" top="0.67" bottom="0.69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N36"/>
  <sheetViews>
    <sheetView tabSelected="1" workbookViewId="0" topLeftCell="C1">
      <selection activeCell="F2" sqref="F2:I2"/>
    </sheetView>
  </sheetViews>
  <sheetFormatPr defaultColWidth="9.00390625" defaultRowHeight="12.75"/>
  <cols>
    <col min="1" max="1" width="5.375" style="0" customWidth="1"/>
    <col min="2" max="2" width="5.75390625" style="0" customWidth="1"/>
    <col min="4" max="4" width="6.00390625" style="0" customWidth="1"/>
    <col min="5" max="5" width="63.625" style="0" customWidth="1"/>
    <col min="6" max="6" width="12.625" style="0" customWidth="1"/>
    <col min="7" max="7" width="11.375" style="0" customWidth="1"/>
    <col min="8" max="8" width="12.00390625" style="0" customWidth="1"/>
    <col min="9" max="9" width="13.875" style="0" customWidth="1"/>
  </cols>
  <sheetData>
    <row r="1" spans="6:9" ht="13.5" customHeight="1">
      <c r="F1" s="105" t="s">
        <v>125</v>
      </c>
      <c r="G1" s="105"/>
      <c r="H1" s="105"/>
      <c r="I1" s="105"/>
    </row>
    <row r="2" spans="6:9" ht="12.75">
      <c r="F2" s="105" t="s">
        <v>126</v>
      </c>
      <c r="G2" s="105"/>
      <c r="H2" s="105"/>
      <c r="I2" s="105"/>
    </row>
    <row r="3" spans="3:8" ht="16.5" customHeight="1">
      <c r="C3" s="125" t="s">
        <v>19</v>
      </c>
      <c r="D3" s="125"/>
      <c r="E3" s="125"/>
      <c r="F3" s="125"/>
      <c r="G3" s="125"/>
      <c r="H3" s="125"/>
    </row>
    <row r="4" spans="3:8" ht="16.5" customHeight="1">
      <c r="C4" s="89"/>
      <c r="D4" s="89"/>
      <c r="E4" s="89"/>
      <c r="F4" s="89"/>
      <c r="G4" s="89"/>
      <c r="H4" s="89"/>
    </row>
    <row r="5" spans="1:12" s="37" customFormat="1" ht="27" customHeight="1">
      <c r="A5" s="30" t="s">
        <v>13</v>
      </c>
      <c r="B5" s="30" t="s">
        <v>2</v>
      </c>
      <c r="C5" s="31" t="s">
        <v>3</v>
      </c>
      <c r="D5" s="31" t="s">
        <v>4</v>
      </c>
      <c r="E5" s="32" t="s">
        <v>20</v>
      </c>
      <c r="F5" s="33" t="s">
        <v>21</v>
      </c>
      <c r="G5" s="34" t="s">
        <v>22</v>
      </c>
      <c r="H5" s="34" t="s">
        <v>23</v>
      </c>
      <c r="I5" s="34" t="s">
        <v>14</v>
      </c>
      <c r="J5" s="35"/>
      <c r="K5" s="5"/>
      <c r="L5" s="36"/>
    </row>
    <row r="6" spans="1:12" s="37" customFormat="1" ht="14.25" customHeight="1">
      <c r="A6" s="38">
        <v>1</v>
      </c>
      <c r="B6" s="38">
        <v>2</v>
      </c>
      <c r="C6" s="38">
        <v>3</v>
      </c>
      <c r="D6" s="38">
        <v>4</v>
      </c>
      <c r="E6" s="38">
        <v>5</v>
      </c>
      <c r="F6" s="38">
        <v>6</v>
      </c>
      <c r="G6" s="38">
        <v>7</v>
      </c>
      <c r="H6" s="38">
        <v>8</v>
      </c>
      <c r="I6" s="38">
        <v>9</v>
      </c>
      <c r="J6" s="5"/>
      <c r="K6" s="5"/>
      <c r="L6" s="36"/>
    </row>
    <row r="7" spans="1:12" s="37" customFormat="1" ht="25.5" customHeight="1">
      <c r="A7" s="39">
        <v>1</v>
      </c>
      <c r="B7" s="39" t="s">
        <v>16</v>
      </c>
      <c r="C7" s="39" t="s">
        <v>17</v>
      </c>
      <c r="D7" s="39">
        <v>6050</v>
      </c>
      <c r="E7" s="40" t="s">
        <v>24</v>
      </c>
      <c r="F7" s="41">
        <v>13000</v>
      </c>
      <c r="G7" s="41"/>
      <c r="H7" s="41">
        <v>10000</v>
      </c>
      <c r="I7" s="41">
        <f>F7-H7</f>
        <v>3000</v>
      </c>
      <c r="J7" s="5"/>
      <c r="K7" s="5"/>
      <c r="L7" s="36"/>
    </row>
    <row r="8" spans="1:12" s="37" customFormat="1" ht="36" customHeight="1">
      <c r="A8" s="39">
        <v>2</v>
      </c>
      <c r="B8" s="39"/>
      <c r="C8" s="39" t="s">
        <v>17</v>
      </c>
      <c r="D8" s="39">
        <v>6050</v>
      </c>
      <c r="E8" s="40" t="s">
        <v>101</v>
      </c>
      <c r="F8" s="41">
        <v>130000</v>
      </c>
      <c r="G8" s="41">
        <v>148300</v>
      </c>
      <c r="H8" s="41"/>
      <c r="I8" s="41">
        <f>F8+G8</f>
        <v>278300</v>
      </c>
      <c r="J8" s="5"/>
      <c r="K8" s="5"/>
      <c r="L8" s="36"/>
    </row>
    <row r="9" spans="1:12" s="37" customFormat="1" ht="18" customHeight="1">
      <c r="A9" s="39">
        <v>3</v>
      </c>
      <c r="B9" s="39"/>
      <c r="C9" s="39">
        <v>1010</v>
      </c>
      <c r="D9" s="39">
        <v>6050</v>
      </c>
      <c r="E9" s="40" t="s">
        <v>45</v>
      </c>
      <c r="F9" s="41">
        <v>12000</v>
      </c>
      <c r="G9" s="41"/>
      <c r="H9" s="41"/>
      <c r="I9" s="41">
        <f>F9</f>
        <v>12000</v>
      </c>
      <c r="J9" s="5"/>
      <c r="K9" s="5"/>
      <c r="L9" s="36"/>
    </row>
    <row r="10" spans="1:12" s="37" customFormat="1" ht="16.5" customHeight="1">
      <c r="A10" s="38"/>
      <c r="B10" s="38"/>
      <c r="C10" s="38"/>
      <c r="E10" s="42" t="s">
        <v>25</v>
      </c>
      <c r="F10" s="43">
        <f>F7+F8+F9</f>
        <v>155000</v>
      </c>
      <c r="G10" s="41">
        <f>SUM(G7:G9)</f>
        <v>148300</v>
      </c>
      <c r="H10" s="43">
        <f>SUM(H7:H7)</f>
        <v>10000</v>
      </c>
      <c r="I10" s="43">
        <f>I7+I8+I9</f>
        <v>293300</v>
      </c>
      <c r="J10" s="5"/>
      <c r="K10" s="5"/>
      <c r="L10" s="36"/>
    </row>
    <row r="11" spans="1:248" s="37" customFormat="1" ht="18.75" customHeight="1">
      <c r="A11" s="38">
        <v>4</v>
      </c>
      <c r="B11" s="38">
        <v>600</v>
      </c>
      <c r="C11" s="38">
        <v>60016</v>
      </c>
      <c r="D11" s="38">
        <v>6050</v>
      </c>
      <c r="E11" s="44" t="s">
        <v>26</v>
      </c>
      <c r="F11" s="45">
        <v>80000</v>
      </c>
      <c r="G11" s="41"/>
      <c r="H11" s="46"/>
      <c r="I11" s="45">
        <f>F11</f>
        <v>80000</v>
      </c>
      <c r="J11" s="5"/>
      <c r="K11" s="5"/>
      <c r="L11" s="47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8"/>
      <c r="EN11" s="48"/>
      <c r="EO11" s="48"/>
      <c r="EP11" s="48"/>
      <c r="EQ11" s="48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  <c r="FH11" s="48"/>
      <c r="FI11" s="48"/>
      <c r="FJ11" s="48"/>
      <c r="FK11" s="48"/>
      <c r="FL11" s="48"/>
      <c r="FM11" s="48"/>
      <c r="FN11" s="48"/>
      <c r="FO11" s="48"/>
      <c r="FP11" s="48"/>
      <c r="FQ11" s="48"/>
      <c r="FR11" s="48"/>
      <c r="FS11" s="48"/>
      <c r="FT11" s="48"/>
      <c r="FU11" s="48"/>
      <c r="FV11" s="48"/>
      <c r="FW11" s="48"/>
      <c r="FX11" s="48"/>
      <c r="FY11" s="48"/>
      <c r="FZ11" s="48"/>
      <c r="GA11" s="48"/>
      <c r="GB11" s="48"/>
      <c r="GC11" s="48"/>
      <c r="GD11" s="48"/>
      <c r="GE11" s="48"/>
      <c r="GF11" s="48"/>
      <c r="GG11" s="48"/>
      <c r="GH11" s="48"/>
      <c r="GI11" s="48"/>
      <c r="GJ11" s="48"/>
      <c r="GK11" s="48"/>
      <c r="GL11" s="48"/>
      <c r="GM11" s="48"/>
      <c r="GN11" s="48"/>
      <c r="GO11" s="48"/>
      <c r="GP11" s="48"/>
      <c r="GQ11" s="48"/>
      <c r="GR11" s="48"/>
      <c r="GS11" s="48"/>
      <c r="GT11" s="48"/>
      <c r="GU11" s="48"/>
      <c r="GV11" s="48"/>
      <c r="GW11" s="48"/>
      <c r="GX11" s="48"/>
      <c r="GY11" s="48"/>
      <c r="GZ11" s="48"/>
      <c r="HA11" s="48"/>
      <c r="HB11" s="48"/>
      <c r="HC11" s="48"/>
      <c r="HD11" s="48"/>
      <c r="HE11" s="48"/>
      <c r="HF11" s="48"/>
      <c r="HG11" s="48"/>
      <c r="HH11" s="48"/>
      <c r="HI11" s="48"/>
      <c r="HJ11" s="48"/>
      <c r="HK11" s="48"/>
      <c r="HL11" s="48"/>
      <c r="HM11" s="48"/>
      <c r="HN11" s="48"/>
      <c r="HO11" s="48"/>
      <c r="HP11" s="48"/>
      <c r="HQ11" s="48"/>
      <c r="HR11" s="48"/>
      <c r="HS11" s="48"/>
      <c r="HT11" s="48"/>
      <c r="HU11" s="48"/>
      <c r="HV11" s="48"/>
      <c r="HW11" s="48"/>
      <c r="HX11" s="48"/>
      <c r="HY11" s="48"/>
      <c r="HZ11" s="48"/>
      <c r="IA11" s="48"/>
      <c r="IB11" s="48"/>
      <c r="IC11" s="48"/>
      <c r="ID11" s="48"/>
      <c r="IE11" s="48"/>
      <c r="IF11" s="48"/>
      <c r="IG11" s="48"/>
      <c r="IH11" s="48"/>
      <c r="II11" s="48"/>
      <c r="IJ11" s="48"/>
      <c r="IK11" s="48"/>
      <c r="IL11" s="48"/>
      <c r="IM11" s="48"/>
      <c r="IN11" s="48"/>
    </row>
    <row r="12" spans="1:248" s="37" customFormat="1" ht="18.75" customHeight="1">
      <c r="A12" s="38">
        <v>5</v>
      </c>
      <c r="B12" s="38"/>
      <c r="C12" s="38">
        <v>60016</v>
      </c>
      <c r="D12" s="38">
        <v>6050</v>
      </c>
      <c r="E12" s="44" t="s">
        <v>96</v>
      </c>
      <c r="F12" s="45">
        <v>25208</v>
      </c>
      <c r="G12" s="41"/>
      <c r="H12" s="46"/>
      <c r="I12" s="45">
        <f>F12+G12</f>
        <v>25208</v>
      </c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</row>
    <row r="13" spans="1:248" s="46" customFormat="1" ht="17.25" customHeight="1">
      <c r="A13" s="59"/>
      <c r="B13" s="59"/>
      <c r="C13" s="59"/>
      <c r="D13" s="59"/>
      <c r="E13" s="42" t="s">
        <v>97</v>
      </c>
      <c r="F13" s="43">
        <f>SUM(F11:F12)</f>
        <v>105208</v>
      </c>
      <c r="G13" s="43"/>
      <c r="I13" s="43">
        <f>SUM(I11:I12)</f>
        <v>105208</v>
      </c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/>
      <c r="CC13" s="58"/>
      <c r="CD13" s="58"/>
      <c r="CE13" s="58"/>
      <c r="CF13" s="58"/>
      <c r="CG13" s="58"/>
      <c r="CH13" s="58"/>
      <c r="CI13" s="58"/>
      <c r="CJ13" s="58"/>
      <c r="CK13" s="58"/>
      <c r="CL13" s="58"/>
      <c r="CM13" s="58"/>
      <c r="CN13" s="58"/>
      <c r="CO13" s="58"/>
      <c r="CP13" s="58"/>
      <c r="CQ13" s="58"/>
      <c r="CR13" s="58"/>
      <c r="CS13" s="58"/>
      <c r="CT13" s="58"/>
      <c r="CU13" s="58"/>
      <c r="CV13" s="58"/>
      <c r="CW13" s="58"/>
      <c r="CX13" s="58"/>
      <c r="CY13" s="58"/>
      <c r="CZ13" s="58"/>
      <c r="DA13" s="58"/>
      <c r="DB13" s="58"/>
      <c r="DC13" s="58"/>
      <c r="DD13" s="58"/>
      <c r="DE13" s="58"/>
      <c r="DF13" s="58"/>
      <c r="DG13" s="58"/>
      <c r="DH13" s="58"/>
      <c r="DI13" s="58"/>
      <c r="DJ13" s="58"/>
      <c r="DK13" s="58"/>
      <c r="DL13" s="58"/>
      <c r="DM13" s="58"/>
      <c r="DN13" s="58"/>
      <c r="DO13" s="58"/>
      <c r="DP13" s="58"/>
      <c r="DQ13" s="58"/>
      <c r="DR13" s="58"/>
      <c r="DS13" s="58"/>
      <c r="DT13" s="58"/>
      <c r="DU13" s="58"/>
      <c r="DV13" s="58"/>
      <c r="DW13" s="58"/>
      <c r="DX13" s="58"/>
      <c r="DY13" s="58"/>
      <c r="DZ13" s="58"/>
      <c r="EA13" s="58"/>
      <c r="EB13" s="58"/>
      <c r="EC13" s="58"/>
      <c r="ED13" s="58"/>
      <c r="EE13" s="58"/>
      <c r="EF13" s="58"/>
      <c r="EG13" s="58"/>
      <c r="EH13" s="58"/>
      <c r="EI13" s="58"/>
      <c r="EJ13" s="58"/>
      <c r="EK13" s="58"/>
      <c r="EL13" s="58"/>
      <c r="EM13" s="58"/>
      <c r="EN13" s="58"/>
      <c r="EO13" s="58"/>
      <c r="EP13" s="58"/>
      <c r="EQ13" s="58"/>
      <c r="ER13" s="58"/>
      <c r="ES13" s="58"/>
      <c r="ET13" s="58"/>
      <c r="EU13" s="58"/>
      <c r="EV13" s="58"/>
      <c r="EW13" s="58"/>
      <c r="EX13" s="58"/>
      <c r="EY13" s="58"/>
      <c r="EZ13" s="58"/>
      <c r="FA13" s="58"/>
      <c r="FB13" s="58"/>
      <c r="FC13" s="58"/>
      <c r="FD13" s="58"/>
      <c r="FE13" s="58"/>
      <c r="FF13" s="58"/>
      <c r="FG13" s="58"/>
      <c r="FH13" s="58"/>
      <c r="FI13" s="58"/>
      <c r="FJ13" s="58"/>
      <c r="FK13" s="58"/>
      <c r="FL13" s="58"/>
      <c r="FM13" s="58"/>
      <c r="FN13" s="58"/>
      <c r="FO13" s="58"/>
      <c r="FP13" s="58"/>
      <c r="FQ13" s="58"/>
      <c r="FR13" s="58"/>
      <c r="FS13" s="58"/>
      <c r="FT13" s="58"/>
      <c r="FU13" s="58"/>
      <c r="FV13" s="58"/>
      <c r="FW13" s="58"/>
      <c r="FX13" s="58"/>
      <c r="FY13" s="58"/>
      <c r="FZ13" s="58"/>
      <c r="GA13" s="58"/>
      <c r="GB13" s="58"/>
      <c r="GC13" s="58"/>
      <c r="GD13" s="58"/>
      <c r="GE13" s="58"/>
      <c r="GF13" s="58"/>
      <c r="GG13" s="58"/>
      <c r="GH13" s="58"/>
      <c r="GI13" s="58"/>
      <c r="GJ13" s="58"/>
      <c r="GK13" s="58"/>
      <c r="GL13" s="58"/>
      <c r="GM13" s="58"/>
      <c r="GN13" s="58"/>
      <c r="GO13" s="58"/>
      <c r="GP13" s="58"/>
      <c r="GQ13" s="58"/>
      <c r="GR13" s="58"/>
      <c r="GS13" s="58"/>
      <c r="GT13" s="58"/>
      <c r="GU13" s="58"/>
      <c r="GV13" s="58"/>
      <c r="GW13" s="58"/>
      <c r="GX13" s="58"/>
      <c r="GY13" s="58"/>
      <c r="GZ13" s="58"/>
      <c r="HA13" s="58"/>
      <c r="HB13" s="58"/>
      <c r="HC13" s="58"/>
      <c r="HD13" s="58"/>
      <c r="HE13" s="58"/>
      <c r="HF13" s="58"/>
      <c r="HG13" s="58"/>
      <c r="HH13" s="58"/>
      <c r="HI13" s="58"/>
      <c r="HJ13" s="58"/>
      <c r="HK13" s="58"/>
      <c r="HL13" s="58"/>
      <c r="HM13" s="58"/>
      <c r="HN13" s="58"/>
      <c r="HO13" s="58"/>
      <c r="HP13" s="58"/>
      <c r="HQ13" s="58"/>
      <c r="HR13" s="58"/>
      <c r="HS13" s="58"/>
      <c r="HT13" s="58"/>
      <c r="HU13" s="58"/>
      <c r="HV13" s="58"/>
      <c r="HW13" s="58"/>
      <c r="HX13" s="58"/>
      <c r="HY13" s="58"/>
      <c r="HZ13" s="58"/>
      <c r="IA13" s="58"/>
      <c r="IB13" s="58"/>
      <c r="IC13" s="58"/>
      <c r="ID13" s="58"/>
      <c r="IE13" s="58"/>
      <c r="IF13" s="58"/>
      <c r="IG13" s="58"/>
      <c r="IH13" s="58"/>
      <c r="II13" s="58"/>
      <c r="IJ13" s="58"/>
      <c r="IK13" s="58"/>
      <c r="IL13" s="58"/>
      <c r="IM13" s="58"/>
      <c r="IN13" s="58"/>
    </row>
    <row r="14" spans="1:248" s="37" customFormat="1" ht="18.75" customHeight="1">
      <c r="A14" s="38">
        <v>6</v>
      </c>
      <c r="B14" s="38">
        <v>700</v>
      </c>
      <c r="C14" s="38">
        <v>70005</v>
      </c>
      <c r="D14" s="38">
        <v>6060</v>
      </c>
      <c r="E14" s="44" t="s">
        <v>27</v>
      </c>
      <c r="F14" s="45">
        <v>20000</v>
      </c>
      <c r="G14" s="41"/>
      <c r="H14" s="46"/>
      <c r="I14" s="45">
        <f>F14+G14</f>
        <v>20000</v>
      </c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</row>
    <row r="15" spans="1:248" s="37" customFormat="1" ht="20.25" customHeight="1">
      <c r="A15" s="38">
        <v>7</v>
      </c>
      <c r="B15" s="38">
        <v>750</v>
      </c>
      <c r="C15" s="38">
        <v>75023</v>
      </c>
      <c r="D15" s="38">
        <v>6060</v>
      </c>
      <c r="E15" s="49" t="s">
        <v>28</v>
      </c>
      <c r="F15" s="41">
        <v>10000</v>
      </c>
      <c r="G15" s="41"/>
      <c r="H15" s="41"/>
      <c r="I15" s="41">
        <f>F15+G15</f>
        <v>10000</v>
      </c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</row>
    <row r="16" spans="1:248" s="37" customFormat="1" ht="18.75" customHeight="1">
      <c r="A16" s="38">
        <v>8</v>
      </c>
      <c r="B16" s="38"/>
      <c r="C16" s="38">
        <v>75023</v>
      </c>
      <c r="D16" s="38">
        <v>6060</v>
      </c>
      <c r="E16" s="49" t="s">
        <v>98</v>
      </c>
      <c r="F16" s="41">
        <v>35000</v>
      </c>
      <c r="G16" s="41"/>
      <c r="H16" s="41"/>
      <c r="I16" s="41">
        <f>F16</f>
        <v>35000</v>
      </c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</row>
    <row r="17" spans="1:248" s="46" customFormat="1" ht="18.75" customHeight="1">
      <c r="A17" s="59"/>
      <c r="B17" s="59"/>
      <c r="C17" s="59"/>
      <c r="D17" s="59"/>
      <c r="E17" s="42" t="s">
        <v>99</v>
      </c>
      <c r="F17" s="43">
        <f>SUM(F15:F16)</f>
        <v>45000</v>
      </c>
      <c r="G17" s="43"/>
      <c r="H17" s="43"/>
      <c r="I17" s="43">
        <f>SUM(I15:I16)</f>
        <v>45000</v>
      </c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58"/>
      <c r="CJ17" s="58"/>
      <c r="CK17" s="58"/>
      <c r="CL17" s="58"/>
      <c r="CM17" s="58"/>
      <c r="CN17" s="58"/>
      <c r="CO17" s="58"/>
      <c r="CP17" s="58"/>
      <c r="CQ17" s="58"/>
      <c r="CR17" s="58"/>
      <c r="CS17" s="58"/>
      <c r="CT17" s="58"/>
      <c r="CU17" s="58"/>
      <c r="CV17" s="58"/>
      <c r="CW17" s="58"/>
      <c r="CX17" s="58"/>
      <c r="CY17" s="58"/>
      <c r="CZ17" s="58"/>
      <c r="DA17" s="58"/>
      <c r="DB17" s="58"/>
      <c r="DC17" s="58"/>
      <c r="DD17" s="58"/>
      <c r="DE17" s="58"/>
      <c r="DF17" s="58"/>
      <c r="DG17" s="58"/>
      <c r="DH17" s="58"/>
      <c r="DI17" s="58"/>
      <c r="DJ17" s="58"/>
      <c r="DK17" s="58"/>
      <c r="DL17" s="58"/>
      <c r="DM17" s="58"/>
      <c r="DN17" s="58"/>
      <c r="DO17" s="58"/>
      <c r="DP17" s="58"/>
      <c r="DQ17" s="58"/>
      <c r="DR17" s="58"/>
      <c r="DS17" s="58"/>
      <c r="DT17" s="58"/>
      <c r="DU17" s="58"/>
      <c r="DV17" s="58"/>
      <c r="DW17" s="58"/>
      <c r="DX17" s="58"/>
      <c r="DY17" s="58"/>
      <c r="DZ17" s="58"/>
      <c r="EA17" s="58"/>
      <c r="EB17" s="58"/>
      <c r="EC17" s="58"/>
      <c r="ED17" s="58"/>
      <c r="EE17" s="58"/>
      <c r="EF17" s="58"/>
      <c r="EG17" s="58"/>
      <c r="EH17" s="58"/>
      <c r="EI17" s="58"/>
      <c r="EJ17" s="58"/>
      <c r="EK17" s="58"/>
      <c r="EL17" s="58"/>
      <c r="EM17" s="58"/>
      <c r="EN17" s="58"/>
      <c r="EO17" s="58"/>
      <c r="EP17" s="58"/>
      <c r="EQ17" s="58"/>
      <c r="ER17" s="58"/>
      <c r="ES17" s="58"/>
      <c r="ET17" s="58"/>
      <c r="EU17" s="58"/>
      <c r="EV17" s="58"/>
      <c r="EW17" s="58"/>
      <c r="EX17" s="58"/>
      <c r="EY17" s="58"/>
      <c r="EZ17" s="58"/>
      <c r="FA17" s="58"/>
      <c r="FB17" s="58"/>
      <c r="FC17" s="58"/>
      <c r="FD17" s="58"/>
      <c r="FE17" s="58"/>
      <c r="FF17" s="58"/>
      <c r="FG17" s="58"/>
      <c r="FH17" s="58"/>
      <c r="FI17" s="58"/>
      <c r="FJ17" s="58"/>
      <c r="FK17" s="58"/>
      <c r="FL17" s="58"/>
      <c r="FM17" s="58"/>
      <c r="FN17" s="58"/>
      <c r="FO17" s="58"/>
      <c r="FP17" s="58"/>
      <c r="FQ17" s="58"/>
      <c r="FR17" s="58"/>
      <c r="FS17" s="58"/>
      <c r="FT17" s="58"/>
      <c r="FU17" s="58"/>
      <c r="FV17" s="58"/>
      <c r="FW17" s="58"/>
      <c r="FX17" s="58"/>
      <c r="FY17" s="58"/>
      <c r="FZ17" s="58"/>
      <c r="GA17" s="58"/>
      <c r="GB17" s="58"/>
      <c r="GC17" s="58"/>
      <c r="GD17" s="58"/>
      <c r="GE17" s="58"/>
      <c r="GF17" s="58"/>
      <c r="GG17" s="58"/>
      <c r="GH17" s="58"/>
      <c r="GI17" s="58"/>
      <c r="GJ17" s="58"/>
      <c r="GK17" s="58"/>
      <c r="GL17" s="58"/>
      <c r="GM17" s="58"/>
      <c r="GN17" s="58"/>
      <c r="GO17" s="58"/>
      <c r="GP17" s="58"/>
      <c r="GQ17" s="58"/>
      <c r="GR17" s="58"/>
      <c r="GS17" s="58"/>
      <c r="GT17" s="58"/>
      <c r="GU17" s="58"/>
      <c r="GV17" s="58"/>
      <c r="GW17" s="58"/>
      <c r="GX17" s="58"/>
      <c r="GY17" s="58"/>
      <c r="GZ17" s="58"/>
      <c r="HA17" s="58"/>
      <c r="HB17" s="58"/>
      <c r="HC17" s="58"/>
      <c r="HD17" s="58"/>
      <c r="HE17" s="58"/>
      <c r="HF17" s="58"/>
      <c r="HG17" s="58"/>
      <c r="HH17" s="58"/>
      <c r="HI17" s="58"/>
      <c r="HJ17" s="58"/>
      <c r="HK17" s="58"/>
      <c r="HL17" s="58"/>
      <c r="HM17" s="58"/>
      <c r="HN17" s="58"/>
      <c r="HO17" s="58"/>
      <c r="HP17" s="58"/>
      <c r="HQ17" s="58"/>
      <c r="HR17" s="58"/>
      <c r="HS17" s="58"/>
      <c r="HT17" s="58"/>
      <c r="HU17" s="58"/>
      <c r="HV17" s="58"/>
      <c r="HW17" s="58"/>
      <c r="HX17" s="58"/>
      <c r="HY17" s="58"/>
      <c r="HZ17" s="58"/>
      <c r="IA17" s="58"/>
      <c r="IB17" s="58"/>
      <c r="IC17" s="58"/>
      <c r="ID17" s="58"/>
      <c r="IE17" s="58"/>
      <c r="IF17" s="58"/>
      <c r="IG17" s="58"/>
      <c r="IH17" s="58"/>
      <c r="II17" s="58"/>
      <c r="IJ17" s="58"/>
      <c r="IK17" s="58"/>
      <c r="IL17" s="58"/>
      <c r="IM17" s="58"/>
      <c r="IN17" s="58"/>
    </row>
    <row r="18" spans="1:248" s="37" customFormat="1" ht="36.75" customHeight="1">
      <c r="A18" s="39">
        <v>9</v>
      </c>
      <c r="B18" s="39">
        <v>801</v>
      </c>
      <c r="C18" s="39">
        <v>80101</v>
      </c>
      <c r="D18" s="39">
        <v>6050</v>
      </c>
      <c r="E18" s="50" t="s">
        <v>29</v>
      </c>
      <c r="F18" s="41">
        <v>330280</v>
      </c>
      <c r="G18" s="41"/>
      <c r="H18" s="41"/>
      <c r="I18" s="41">
        <f>F18-H18</f>
        <v>330280</v>
      </c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</row>
    <row r="19" spans="1:248" s="37" customFormat="1" ht="15.75" customHeight="1">
      <c r="A19" s="39"/>
      <c r="B19" s="39"/>
      <c r="C19" s="39"/>
      <c r="D19" s="39"/>
      <c r="E19" s="50" t="s">
        <v>30</v>
      </c>
      <c r="F19" s="41">
        <v>55000</v>
      </c>
      <c r="G19" s="41"/>
      <c r="H19" s="41"/>
      <c r="I19" s="41">
        <f>F19</f>
        <v>55000</v>
      </c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</row>
    <row r="20" spans="1:248" s="37" customFormat="1" ht="17.25" customHeight="1">
      <c r="A20" s="39">
        <v>10</v>
      </c>
      <c r="B20" s="39"/>
      <c r="C20" s="39">
        <v>80101</v>
      </c>
      <c r="D20" s="39">
        <v>6060</v>
      </c>
      <c r="E20" s="44" t="s">
        <v>46</v>
      </c>
      <c r="F20" s="41">
        <v>45000</v>
      </c>
      <c r="G20" s="41"/>
      <c r="H20" s="41"/>
      <c r="I20" s="41">
        <f>F20</f>
        <v>45000</v>
      </c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</row>
    <row r="21" spans="1:248" s="37" customFormat="1" ht="17.25" customHeight="1">
      <c r="A21" s="39">
        <v>11</v>
      </c>
      <c r="B21" s="39"/>
      <c r="C21" s="39">
        <v>80101</v>
      </c>
      <c r="D21" s="39">
        <v>6060</v>
      </c>
      <c r="E21" s="44" t="s">
        <v>100</v>
      </c>
      <c r="F21" s="41">
        <v>29020</v>
      </c>
      <c r="G21" s="41"/>
      <c r="H21" s="41"/>
      <c r="I21" s="41">
        <f>F21+G21</f>
        <v>29020</v>
      </c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</row>
    <row r="22" spans="1:248" s="37" customFormat="1" ht="18.75" customHeight="1">
      <c r="A22" s="38">
        <v>12</v>
      </c>
      <c r="B22" s="39"/>
      <c r="C22" s="39">
        <v>80110</v>
      </c>
      <c r="D22" s="39">
        <v>6050</v>
      </c>
      <c r="E22" s="49" t="s">
        <v>31</v>
      </c>
      <c r="F22" s="41">
        <v>370503</v>
      </c>
      <c r="G22" s="41"/>
      <c r="H22" s="41"/>
      <c r="I22" s="41">
        <f>F22+G22</f>
        <v>370503</v>
      </c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</row>
    <row r="23" spans="1:248" s="37" customFormat="1" ht="17.25" customHeight="1">
      <c r="A23" s="38">
        <v>13</v>
      </c>
      <c r="B23" s="39"/>
      <c r="C23" s="39">
        <v>80110</v>
      </c>
      <c r="D23" s="39">
        <v>6060</v>
      </c>
      <c r="E23" s="49" t="s">
        <v>32</v>
      </c>
      <c r="F23" s="41">
        <v>264130</v>
      </c>
      <c r="G23" s="41"/>
      <c r="H23" s="41"/>
      <c r="I23" s="41">
        <f>F23-H23</f>
        <v>264130</v>
      </c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</row>
    <row r="24" spans="1:248" s="37" customFormat="1" ht="18.75" customHeight="1">
      <c r="A24" s="38"/>
      <c r="B24" s="38"/>
      <c r="C24" s="38"/>
      <c r="E24" s="42" t="s">
        <v>33</v>
      </c>
      <c r="F24" s="43">
        <f>F18+F20+F21+F22+F23</f>
        <v>1038933</v>
      </c>
      <c r="G24" s="43">
        <f>SUM(G18:G23)</f>
        <v>0</v>
      </c>
      <c r="H24" s="43">
        <f>SUM(H18:H23)</f>
        <v>0</v>
      </c>
      <c r="I24" s="43">
        <f>I18+I20+I21+I22+I23</f>
        <v>1038933</v>
      </c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</row>
    <row r="25" spans="1:248" s="37" customFormat="1" ht="20.25" customHeight="1">
      <c r="A25" s="38">
        <v>14</v>
      </c>
      <c r="B25" s="38">
        <v>852</v>
      </c>
      <c r="C25" s="38">
        <v>85212</v>
      </c>
      <c r="D25" s="37">
        <v>6060</v>
      </c>
      <c r="E25" s="51" t="s">
        <v>34</v>
      </c>
      <c r="F25" s="43">
        <v>6800</v>
      </c>
      <c r="G25" s="45"/>
      <c r="H25" s="45"/>
      <c r="I25" s="45">
        <f>F25</f>
        <v>6800</v>
      </c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</row>
    <row r="26" spans="1:248" s="37" customFormat="1" ht="26.25" customHeight="1">
      <c r="A26" s="39">
        <v>15</v>
      </c>
      <c r="B26" s="39">
        <v>900</v>
      </c>
      <c r="C26" s="39">
        <v>90001</v>
      </c>
      <c r="D26" s="39">
        <v>6050</v>
      </c>
      <c r="E26" s="40" t="s">
        <v>35</v>
      </c>
      <c r="F26" s="41">
        <v>984185</v>
      </c>
      <c r="G26" s="41"/>
      <c r="H26" s="41"/>
      <c r="I26" s="41">
        <f>F26+G26</f>
        <v>984185</v>
      </c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</row>
    <row r="27" spans="1:248" s="37" customFormat="1" ht="24.75" customHeight="1">
      <c r="A27" s="38">
        <v>16</v>
      </c>
      <c r="B27" s="52"/>
      <c r="C27" s="52">
        <v>90015</v>
      </c>
      <c r="D27" s="52">
        <v>6050</v>
      </c>
      <c r="E27" s="49" t="s">
        <v>36</v>
      </c>
      <c r="F27" s="41">
        <v>46830</v>
      </c>
      <c r="G27" s="41"/>
      <c r="H27" s="41"/>
      <c r="I27" s="41">
        <f>F27</f>
        <v>46830</v>
      </c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</row>
    <row r="28" spans="1:248" s="55" customFormat="1" ht="18.75" customHeight="1">
      <c r="A28" s="39">
        <v>17</v>
      </c>
      <c r="B28" s="53"/>
      <c r="C28" s="53" t="s">
        <v>37</v>
      </c>
      <c r="D28" s="53" t="s">
        <v>38</v>
      </c>
      <c r="E28" s="44" t="s">
        <v>39</v>
      </c>
      <c r="F28" s="45">
        <v>6170</v>
      </c>
      <c r="G28" s="45"/>
      <c r="H28" s="45">
        <v>6170</v>
      </c>
      <c r="I28" s="45">
        <f>F28-H28</f>
        <v>0</v>
      </c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54"/>
      <c r="CG28" s="54"/>
      <c r="CH28" s="54"/>
      <c r="CI28" s="54"/>
      <c r="CJ28" s="54"/>
      <c r="CK28" s="54"/>
      <c r="CL28" s="54"/>
      <c r="CM28" s="54"/>
      <c r="CN28" s="54"/>
      <c r="CO28" s="54"/>
      <c r="CP28" s="54"/>
      <c r="CQ28" s="54"/>
      <c r="CR28" s="54"/>
      <c r="CS28" s="54"/>
      <c r="CT28" s="54"/>
      <c r="CU28" s="54"/>
      <c r="CV28" s="54"/>
      <c r="CW28" s="54"/>
      <c r="CX28" s="54"/>
      <c r="CY28" s="54"/>
      <c r="CZ28" s="54"/>
      <c r="DA28" s="54"/>
      <c r="DB28" s="54"/>
      <c r="DC28" s="54"/>
      <c r="DD28" s="54"/>
      <c r="DE28" s="54"/>
      <c r="DF28" s="54"/>
      <c r="DG28" s="54"/>
      <c r="DH28" s="54"/>
      <c r="DI28" s="54"/>
      <c r="DJ28" s="54"/>
      <c r="DK28" s="54"/>
      <c r="DL28" s="54"/>
      <c r="DM28" s="54"/>
      <c r="DN28" s="54"/>
      <c r="DO28" s="54"/>
      <c r="DP28" s="54"/>
      <c r="DQ28" s="54"/>
      <c r="DR28" s="54"/>
      <c r="DS28" s="54"/>
      <c r="DT28" s="54"/>
      <c r="DU28" s="54"/>
      <c r="DV28" s="54"/>
      <c r="DW28" s="54"/>
      <c r="DX28" s="54"/>
      <c r="DY28" s="54"/>
      <c r="DZ28" s="54"/>
      <c r="EA28" s="54"/>
      <c r="EB28" s="54"/>
      <c r="EC28" s="54"/>
      <c r="ED28" s="54"/>
      <c r="EE28" s="54"/>
      <c r="EF28" s="54"/>
      <c r="EG28" s="54"/>
      <c r="EH28" s="54"/>
      <c r="EI28" s="54"/>
      <c r="EJ28" s="54"/>
      <c r="EK28" s="54"/>
      <c r="EL28" s="54"/>
      <c r="EM28" s="54"/>
      <c r="EN28" s="54"/>
      <c r="EO28" s="54"/>
      <c r="EP28" s="54"/>
      <c r="EQ28" s="54"/>
      <c r="ER28" s="54"/>
      <c r="ES28" s="54"/>
      <c r="ET28" s="54"/>
      <c r="EU28" s="54"/>
      <c r="EV28" s="54"/>
      <c r="EW28" s="54"/>
      <c r="EX28" s="54"/>
      <c r="EY28" s="54"/>
      <c r="EZ28" s="54"/>
      <c r="FA28" s="54"/>
      <c r="FB28" s="54"/>
      <c r="FC28" s="54"/>
      <c r="FD28" s="54"/>
      <c r="FE28" s="54"/>
      <c r="FF28" s="54"/>
      <c r="FG28" s="54"/>
      <c r="FH28" s="54"/>
      <c r="FI28" s="54"/>
      <c r="FJ28" s="54"/>
      <c r="FK28" s="54"/>
      <c r="FL28" s="54"/>
      <c r="FM28" s="54"/>
      <c r="FN28" s="54"/>
      <c r="FO28" s="54"/>
      <c r="FP28" s="54"/>
      <c r="FQ28" s="54"/>
      <c r="FR28" s="54"/>
      <c r="FS28" s="54"/>
      <c r="FT28" s="54"/>
      <c r="FU28" s="54"/>
      <c r="FV28" s="54"/>
      <c r="FW28" s="54"/>
      <c r="FX28" s="54"/>
      <c r="FY28" s="54"/>
      <c r="FZ28" s="54"/>
      <c r="GA28" s="54"/>
      <c r="GB28" s="54"/>
      <c r="GC28" s="54"/>
      <c r="GD28" s="54"/>
      <c r="GE28" s="54"/>
      <c r="GF28" s="54"/>
      <c r="GG28" s="54"/>
      <c r="GH28" s="54"/>
      <c r="GI28" s="54"/>
      <c r="GJ28" s="54"/>
      <c r="GK28" s="54"/>
      <c r="GL28" s="54"/>
      <c r="GM28" s="54"/>
      <c r="GN28" s="54"/>
      <c r="GO28" s="54"/>
      <c r="GP28" s="54"/>
      <c r="GQ28" s="54"/>
      <c r="GR28" s="54"/>
      <c r="GS28" s="54"/>
      <c r="GT28" s="54"/>
      <c r="GU28" s="54"/>
      <c r="GV28" s="54"/>
      <c r="GW28" s="54"/>
      <c r="GX28" s="54"/>
      <c r="GY28" s="54"/>
      <c r="GZ28" s="54"/>
      <c r="HA28" s="54"/>
      <c r="HB28" s="54"/>
      <c r="HC28" s="54"/>
      <c r="HD28" s="54"/>
      <c r="HE28" s="54"/>
      <c r="HF28" s="54"/>
      <c r="HG28" s="54"/>
      <c r="HH28" s="54"/>
      <c r="HI28" s="54"/>
      <c r="HJ28" s="54"/>
      <c r="HK28" s="54"/>
      <c r="HL28" s="54"/>
      <c r="HM28" s="54"/>
      <c r="HN28" s="54"/>
      <c r="HO28" s="54"/>
      <c r="HP28" s="54"/>
      <c r="HQ28" s="54"/>
      <c r="HR28" s="54"/>
      <c r="HS28" s="54"/>
      <c r="HT28" s="54"/>
      <c r="HU28" s="54"/>
      <c r="HV28" s="54"/>
      <c r="HW28" s="54"/>
      <c r="HX28" s="54"/>
      <c r="HY28" s="54"/>
      <c r="HZ28" s="54"/>
      <c r="IA28" s="54"/>
      <c r="IB28" s="54"/>
      <c r="IC28" s="54"/>
      <c r="ID28" s="54"/>
      <c r="IE28" s="54"/>
      <c r="IF28" s="54"/>
      <c r="IG28" s="54"/>
      <c r="IH28" s="54"/>
      <c r="II28" s="54"/>
      <c r="IJ28" s="54"/>
      <c r="IK28" s="54"/>
      <c r="IL28" s="54"/>
      <c r="IM28" s="54"/>
      <c r="IN28" s="54"/>
    </row>
    <row r="29" spans="1:248" s="55" customFormat="1" ht="20.25" customHeight="1">
      <c r="A29" s="38">
        <v>18</v>
      </c>
      <c r="B29" s="53"/>
      <c r="C29" s="53" t="s">
        <v>37</v>
      </c>
      <c r="D29" s="53" t="s">
        <v>38</v>
      </c>
      <c r="E29" s="44" t="s">
        <v>40</v>
      </c>
      <c r="F29" s="45">
        <v>14328</v>
      </c>
      <c r="G29" s="45"/>
      <c r="H29" s="45"/>
      <c r="I29" s="45">
        <f>F29</f>
        <v>14328</v>
      </c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54"/>
      <c r="CG29" s="54"/>
      <c r="CH29" s="54"/>
      <c r="CI29" s="54"/>
      <c r="CJ29" s="54"/>
      <c r="CK29" s="54"/>
      <c r="CL29" s="54"/>
      <c r="CM29" s="54"/>
      <c r="CN29" s="54"/>
      <c r="CO29" s="54"/>
      <c r="CP29" s="54"/>
      <c r="CQ29" s="54"/>
      <c r="CR29" s="54"/>
      <c r="CS29" s="54"/>
      <c r="CT29" s="54"/>
      <c r="CU29" s="54"/>
      <c r="CV29" s="54"/>
      <c r="CW29" s="54"/>
      <c r="CX29" s="54"/>
      <c r="CY29" s="54"/>
      <c r="CZ29" s="54"/>
      <c r="DA29" s="54"/>
      <c r="DB29" s="54"/>
      <c r="DC29" s="54"/>
      <c r="DD29" s="54"/>
      <c r="DE29" s="54"/>
      <c r="DF29" s="54"/>
      <c r="DG29" s="54"/>
      <c r="DH29" s="54"/>
      <c r="DI29" s="54"/>
      <c r="DJ29" s="54"/>
      <c r="DK29" s="54"/>
      <c r="DL29" s="54"/>
      <c r="DM29" s="54"/>
      <c r="DN29" s="54"/>
      <c r="DO29" s="54"/>
      <c r="DP29" s="54"/>
      <c r="DQ29" s="54"/>
      <c r="DR29" s="54"/>
      <c r="DS29" s="54"/>
      <c r="DT29" s="54"/>
      <c r="DU29" s="54"/>
      <c r="DV29" s="54"/>
      <c r="DW29" s="54"/>
      <c r="DX29" s="54"/>
      <c r="DY29" s="54"/>
      <c r="DZ29" s="54"/>
      <c r="EA29" s="54"/>
      <c r="EB29" s="54"/>
      <c r="EC29" s="54"/>
      <c r="ED29" s="54"/>
      <c r="EE29" s="54"/>
      <c r="EF29" s="54"/>
      <c r="EG29" s="54"/>
      <c r="EH29" s="54"/>
      <c r="EI29" s="54"/>
      <c r="EJ29" s="54"/>
      <c r="EK29" s="54"/>
      <c r="EL29" s="54"/>
      <c r="EM29" s="54"/>
      <c r="EN29" s="54"/>
      <c r="EO29" s="54"/>
      <c r="EP29" s="54"/>
      <c r="EQ29" s="54"/>
      <c r="ER29" s="54"/>
      <c r="ES29" s="54"/>
      <c r="ET29" s="54"/>
      <c r="EU29" s="54"/>
      <c r="EV29" s="54"/>
      <c r="EW29" s="54"/>
      <c r="EX29" s="54"/>
      <c r="EY29" s="54"/>
      <c r="EZ29" s="54"/>
      <c r="FA29" s="54"/>
      <c r="FB29" s="54"/>
      <c r="FC29" s="54"/>
      <c r="FD29" s="54"/>
      <c r="FE29" s="54"/>
      <c r="FF29" s="54"/>
      <c r="FG29" s="54"/>
      <c r="FH29" s="54"/>
      <c r="FI29" s="54"/>
      <c r="FJ29" s="54"/>
      <c r="FK29" s="54"/>
      <c r="FL29" s="54"/>
      <c r="FM29" s="54"/>
      <c r="FN29" s="54"/>
      <c r="FO29" s="54"/>
      <c r="FP29" s="54"/>
      <c r="FQ29" s="54"/>
      <c r="FR29" s="54"/>
      <c r="FS29" s="54"/>
      <c r="FT29" s="54"/>
      <c r="FU29" s="54"/>
      <c r="FV29" s="54"/>
      <c r="FW29" s="54"/>
      <c r="FX29" s="54"/>
      <c r="FY29" s="54"/>
      <c r="FZ29" s="54"/>
      <c r="GA29" s="54"/>
      <c r="GB29" s="54"/>
      <c r="GC29" s="54"/>
      <c r="GD29" s="54"/>
      <c r="GE29" s="54"/>
      <c r="GF29" s="54"/>
      <c r="GG29" s="54"/>
      <c r="GH29" s="54"/>
      <c r="GI29" s="54"/>
      <c r="GJ29" s="54"/>
      <c r="GK29" s="54"/>
      <c r="GL29" s="54"/>
      <c r="GM29" s="54"/>
      <c r="GN29" s="54"/>
      <c r="GO29" s="54"/>
      <c r="GP29" s="54"/>
      <c r="GQ29" s="54"/>
      <c r="GR29" s="54"/>
      <c r="GS29" s="54"/>
      <c r="GT29" s="54"/>
      <c r="GU29" s="54"/>
      <c r="GV29" s="54"/>
      <c r="GW29" s="54"/>
      <c r="GX29" s="54"/>
      <c r="GY29" s="54"/>
      <c r="GZ29" s="54"/>
      <c r="HA29" s="54"/>
      <c r="HB29" s="54"/>
      <c r="HC29" s="54"/>
      <c r="HD29" s="54"/>
      <c r="HE29" s="54"/>
      <c r="HF29" s="54"/>
      <c r="HG29" s="54"/>
      <c r="HH29" s="54"/>
      <c r="HI29" s="54"/>
      <c r="HJ29" s="54"/>
      <c r="HK29" s="54"/>
      <c r="HL29" s="54"/>
      <c r="HM29" s="54"/>
      <c r="HN29" s="54"/>
      <c r="HO29" s="54"/>
      <c r="HP29" s="54"/>
      <c r="HQ29" s="54"/>
      <c r="HR29" s="54"/>
      <c r="HS29" s="54"/>
      <c r="HT29" s="54"/>
      <c r="HU29" s="54"/>
      <c r="HV29" s="54"/>
      <c r="HW29" s="54"/>
      <c r="HX29" s="54"/>
      <c r="HY29" s="54"/>
      <c r="HZ29" s="54"/>
      <c r="IA29" s="54"/>
      <c r="IB29" s="54"/>
      <c r="IC29" s="54"/>
      <c r="ID29" s="54"/>
      <c r="IE29" s="54"/>
      <c r="IF29" s="54"/>
      <c r="IG29" s="54"/>
      <c r="IH29" s="54"/>
      <c r="II29" s="54"/>
      <c r="IJ29" s="54"/>
      <c r="IK29" s="54"/>
      <c r="IL29" s="54"/>
      <c r="IM29" s="54"/>
      <c r="IN29" s="54"/>
    </row>
    <row r="30" spans="1:248" s="46" customFormat="1" ht="18.75" customHeight="1">
      <c r="A30" s="56"/>
      <c r="B30" s="57"/>
      <c r="C30" s="57"/>
      <c r="D30" s="57"/>
      <c r="E30" s="42" t="s">
        <v>41</v>
      </c>
      <c r="F30" s="43">
        <f>F26+F27+F28+F29</f>
        <v>1051513</v>
      </c>
      <c r="G30" s="43">
        <f>G26</f>
        <v>0</v>
      </c>
      <c r="H30" s="43">
        <f>SUM(H26:H29)</f>
        <v>6170</v>
      </c>
      <c r="I30" s="43">
        <f>I26+I27+I28+I29</f>
        <v>1045343</v>
      </c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8"/>
      <c r="CA30" s="58"/>
      <c r="CB30" s="58"/>
      <c r="CC30" s="58"/>
      <c r="CD30" s="58"/>
      <c r="CE30" s="58"/>
      <c r="CF30" s="58"/>
      <c r="CG30" s="58"/>
      <c r="CH30" s="58"/>
      <c r="CI30" s="58"/>
      <c r="CJ30" s="58"/>
      <c r="CK30" s="58"/>
      <c r="CL30" s="58"/>
      <c r="CM30" s="58"/>
      <c r="CN30" s="58"/>
      <c r="CO30" s="58"/>
      <c r="CP30" s="58"/>
      <c r="CQ30" s="58"/>
      <c r="CR30" s="58"/>
      <c r="CS30" s="58"/>
      <c r="CT30" s="58"/>
      <c r="CU30" s="58"/>
      <c r="CV30" s="58"/>
      <c r="CW30" s="58"/>
      <c r="CX30" s="58"/>
      <c r="CY30" s="58"/>
      <c r="CZ30" s="58"/>
      <c r="DA30" s="58"/>
      <c r="DB30" s="58"/>
      <c r="DC30" s="58"/>
      <c r="DD30" s="58"/>
      <c r="DE30" s="58"/>
      <c r="DF30" s="58"/>
      <c r="DG30" s="58"/>
      <c r="DH30" s="58"/>
      <c r="DI30" s="58"/>
      <c r="DJ30" s="58"/>
      <c r="DK30" s="58"/>
      <c r="DL30" s="58"/>
      <c r="DM30" s="58"/>
      <c r="DN30" s="58"/>
      <c r="DO30" s="58"/>
      <c r="DP30" s="58"/>
      <c r="DQ30" s="58"/>
      <c r="DR30" s="58"/>
      <c r="DS30" s="58"/>
      <c r="DT30" s="58"/>
      <c r="DU30" s="58"/>
      <c r="DV30" s="58"/>
      <c r="DW30" s="58"/>
      <c r="DX30" s="58"/>
      <c r="DY30" s="58"/>
      <c r="DZ30" s="58"/>
      <c r="EA30" s="58"/>
      <c r="EB30" s="58"/>
      <c r="EC30" s="58"/>
      <c r="ED30" s="58"/>
      <c r="EE30" s="58"/>
      <c r="EF30" s="58"/>
      <c r="EG30" s="58"/>
      <c r="EH30" s="58"/>
      <c r="EI30" s="58"/>
      <c r="EJ30" s="58"/>
      <c r="EK30" s="58"/>
      <c r="EL30" s="58"/>
      <c r="EM30" s="58"/>
      <c r="EN30" s="58"/>
      <c r="EO30" s="58"/>
      <c r="EP30" s="58"/>
      <c r="EQ30" s="58"/>
      <c r="ER30" s="58"/>
      <c r="ES30" s="58"/>
      <c r="ET30" s="58"/>
      <c r="EU30" s="58"/>
      <c r="EV30" s="58"/>
      <c r="EW30" s="58"/>
      <c r="EX30" s="58"/>
      <c r="EY30" s="58"/>
      <c r="EZ30" s="58"/>
      <c r="FA30" s="58"/>
      <c r="FB30" s="58"/>
      <c r="FC30" s="58"/>
      <c r="FD30" s="58"/>
      <c r="FE30" s="58"/>
      <c r="FF30" s="58"/>
      <c r="FG30" s="58"/>
      <c r="FH30" s="58"/>
      <c r="FI30" s="58"/>
      <c r="FJ30" s="58"/>
      <c r="FK30" s="58"/>
      <c r="FL30" s="58"/>
      <c r="FM30" s="58"/>
      <c r="FN30" s="58"/>
      <c r="FO30" s="58"/>
      <c r="FP30" s="58"/>
      <c r="FQ30" s="58"/>
      <c r="FR30" s="58"/>
      <c r="FS30" s="58"/>
      <c r="FT30" s="58"/>
      <c r="FU30" s="58"/>
      <c r="FV30" s="58"/>
      <c r="FW30" s="58"/>
      <c r="FX30" s="58"/>
      <c r="FY30" s="58"/>
      <c r="FZ30" s="58"/>
      <c r="GA30" s="58"/>
      <c r="GB30" s="58"/>
      <c r="GC30" s="58"/>
      <c r="GD30" s="58"/>
      <c r="GE30" s="58"/>
      <c r="GF30" s="58"/>
      <c r="GG30" s="58"/>
      <c r="GH30" s="58"/>
      <c r="GI30" s="58"/>
      <c r="GJ30" s="58"/>
      <c r="GK30" s="58"/>
      <c r="GL30" s="58"/>
      <c r="GM30" s="58"/>
      <c r="GN30" s="58"/>
      <c r="GO30" s="58"/>
      <c r="GP30" s="58"/>
      <c r="GQ30" s="58"/>
      <c r="GR30" s="58"/>
      <c r="GS30" s="58"/>
      <c r="GT30" s="58"/>
      <c r="GU30" s="58"/>
      <c r="GV30" s="58"/>
      <c r="GW30" s="58"/>
      <c r="GX30" s="58"/>
      <c r="GY30" s="58"/>
      <c r="GZ30" s="58"/>
      <c r="HA30" s="58"/>
      <c r="HB30" s="58"/>
      <c r="HC30" s="58"/>
      <c r="HD30" s="58"/>
      <c r="HE30" s="58"/>
      <c r="HF30" s="58"/>
      <c r="HG30" s="58"/>
      <c r="HH30" s="58"/>
      <c r="HI30" s="58"/>
      <c r="HJ30" s="58"/>
      <c r="HK30" s="58"/>
      <c r="HL30" s="58"/>
      <c r="HM30" s="58"/>
      <c r="HN30" s="58"/>
      <c r="HO30" s="58"/>
      <c r="HP30" s="58"/>
      <c r="HQ30" s="58"/>
      <c r="HR30" s="58"/>
      <c r="HS30" s="58"/>
      <c r="HT30" s="58"/>
      <c r="HU30" s="58"/>
      <c r="HV30" s="58"/>
      <c r="HW30" s="58"/>
      <c r="HX30" s="58"/>
      <c r="HY30" s="58"/>
      <c r="HZ30" s="58"/>
      <c r="IA30" s="58"/>
      <c r="IB30" s="58"/>
      <c r="IC30" s="58"/>
      <c r="ID30" s="58"/>
      <c r="IE30" s="58"/>
      <c r="IF30" s="58"/>
      <c r="IG30" s="58"/>
      <c r="IH30" s="58"/>
      <c r="II30" s="58"/>
      <c r="IJ30" s="58"/>
      <c r="IK30" s="58"/>
      <c r="IL30" s="58"/>
      <c r="IM30" s="58"/>
      <c r="IN30" s="58"/>
    </row>
    <row r="31" spans="1:248" s="37" customFormat="1" ht="19.5" customHeight="1">
      <c r="A31" s="38">
        <v>15</v>
      </c>
      <c r="B31" s="38">
        <v>926</v>
      </c>
      <c r="C31" s="38">
        <v>92605</v>
      </c>
      <c r="D31" s="38">
        <v>6050</v>
      </c>
      <c r="E31" s="49" t="s">
        <v>42</v>
      </c>
      <c r="F31" s="41">
        <v>15000</v>
      </c>
      <c r="G31" s="41"/>
      <c r="H31" s="41"/>
      <c r="I31" s="41">
        <f>F31</f>
        <v>15000</v>
      </c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</row>
    <row r="32" spans="5:248" s="60" customFormat="1" ht="20.25" customHeight="1">
      <c r="E32" s="60" t="s">
        <v>43</v>
      </c>
      <c r="F32" s="61">
        <f>F10+F13+F14+F17+F24+F25+F30+F31</f>
        <v>2437454</v>
      </c>
      <c r="G32" s="61">
        <f>G10+G13+G24</f>
        <v>148300</v>
      </c>
      <c r="H32" s="61">
        <f>H10+H30</f>
        <v>16170</v>
      </c>
      <c r="I32" s="61">
        <f>I10+I13+I14+I17+I24+I25+I30+I31</f>
        <v>2569584</v>
      </c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2"/>
      <c r="EF32" s="62"/>
      <c r="EG32" s="62"/>
      <c r="EH32" s="62"/>
      <c r="EI32" s="62"/>
      <c r="EJ32" s="62"/>
      <c r="EK32" s="62"/>
      <c r="EL32" s="62"/>
      <c r="EM32" s="62"/>
      <c r="EN32" s="62"/>
      <c r="EO32" s="62"/>
      <c r="EP32" s="62"/>
      <c r="EQ32" s="62"/>
      <c r="ER32" s="62"/>
      <c r="ES32" s="62"/>
      <c r="ET32" s="62"/>
      <c r="EU32" s="62"/>
      <c r="EV32" s="62"/>
      <c r="EW32" s="62"/>
      <c r="EX32" s="62"/>
      <c r="EY32" s="62"/>
      <c r="EZ32" s="62"/>
      <c r="FA32" s="62"/>
      <c r="FB32" s="62"/>
      <c r="FC32" s="62"/>
      <c r="FD32" s="62"/>
      <c r="FE32" s="62"/>
      <c r="FF32" s="62"/>
      <c r="FG32" s="62"/>
      <c r="FH32" s="62"/>
      <c r="FI32" s="62"/>
      <c r="FJ32" s="62"/>
      <c r="FK32" s="62"/>
      <c r="FL32" s="62"/>
      <c r="FM32" s="62"/>
      <c r="FN32" s="62"/>
      <c r="FO32" s="62"/>
      <c r="FP32" s="62"/>
      <c r="FQ32" s="62"/>
      <c r="FR32" s="62"/>
      <c r="FS32" s="62"/>
      <c r="FT32" s="62"/>
      <c r="FU32" s="62"/>
      <c r="FV32" s="62"/>
      <c r="FW32" s="62"/>
      <c r="FX32" s="62"/>
      <c r="FY32" s="62"/>
      <c r="FZ32" s="62"/>
      <c r="GA32" s="62"/>
      <c r="GB32" s="62"/>
      <c r="GC32" s="62"/>
      <c r="GD32" s="62"/>
      <c r="GE32" s="62"/>
      <c r="GF32" s="62"/>
      <c r="GG32" s="62"/>
      <c r="GH32" s="62"/>
      <c r="GI32" s="62"/>
      <c r="GJ32" s="62"/>
      <c r="GK32" s="62"/>
      <c r="GL32" s="62"/>
      <c r="GM32" s="62"/>
      <c r="GN32" s="62"/>
      <c r="GO32" s="62"/>
      <c r="GP32" s="62"/>
      <c r="GQ32" s="62"/>
      <c r="GR32" s="62"/>
      <c r="GS32" s="62"/>
      <c r="GT32" s="62"/>
      <c r="GU32" s="62"/>
      <c r="GV32" s="62"/>
      <c r="GW32" s="62"/>
      <c r="GX32" s="62"/>
      <c r="GY32" s="62"/>
      <c r="GZ32" s="62"/>
      <c r="HA32" s="62"/>
      <c r="HB32" s="62"/>
      <c r="HC32" s="62"/>
      <c r="HD32" s="62"/>
      <c r="HE32" s="62"/>
      <c r="HF32" s="62"/>
      <c r="HG32" s="62"/>
      <c r="HH32" s="62"/>
      <c r="HI32" s="62"/>
      <c r="HJ32" s="62"/>
      <c r="HK32" s="62"/>
      <c r="HL32" s="62"/>
      <c r="HM32" s="62"/>
      <c r="HN32" s="62"/>
      <c r="HO32" s="62"/>
      <c r="HP32" s="62"/>
      <c r="HQ32" s="62"/>
      <c r="HR32" s="62"/>
      <c r="HS32" s="62"/>
      <c r="HT32" s="62"/>
      <c r="HU32" s="62"/>
      <c r="HV32" s="62"/>
      <c r="HW32" s="62"/>
      <c r="HX32" s="62"/>
      <c r="HY32" s="62"/>
      <c r="HZ32" s="62"/>
      <c r="IA32" s="62"/>
      <c r="IB32" s="62"/>
      <c r="IC32" s="62"/>
      <c r="ID32" s="62"/>
      <c r="IE32" s="62"/>
      <c r="IF32" s="62"/>
      <c r="IG32" s="62"/>
      <c r="IH32" s="62"/>
      <c r="II32" s="62"/>
      <c r="IJ32" s="62"/>
      <c r="IK32" s="62"/>
      <c r="IL32" s="62"/>
      <c r="IM32" s="62"/>
      <c r="IN32" s="62"/>
    </row>
    <row r="33" spans="6:9" s="62" customFormat="1" ht="20.25" customHeight="1">
      <c r="F33" s="94"/>
      <c r="G33" s="94"/>
      <c r="H33" s="94"/>
      <c r="I33" s="94"/>
    </row>
    <row r="34" spans="7:9" ht="12.75">
      <c r="G34" s="105" t="s">
        <v>15</v>
      </c>
      <c r="H34" s="105"/>
      <c r="I34" s="105"/>
    </row>
    <row r="36" spans="7:9" ht="12.75">
      <c r="G36" s="105" t="s">
        <v>44</v>
      </c>
      <c r="H36" s="105"/>
      <c r="I36" s="105"/>
    </row>
  </sheetData>
  <mergeCells count="5">
    <mergeCell ref="G34:I34"/>
    <mergeCell ref="G36:I36"/>
    <mergeCell ref="F1:I1"/>
    <mergeCell ref="F2:I2"/>
    <mergeCell ref="C3:H3"/>
  </mergeCells>
  <printOptions/>
  <pageMargins left="0.44" right="0.46" top="0.43" bottom="0.37" header="0.3" footer="0.31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Unknown User</cp:lastModifiedBy>
  <cp:lastPrinted>2004-11-09T11:02:50Z</cp:lastPrinted>
  <dcterms:created xsi:type="dcterms:W3CDTF">2004-03-17T11:19:58Z</dcterms:created>
  <dcterms:modified xsi:type="dcterms:W3CDTF">2004-11-09T11:03:37Z</dcterms:modified>
  <cp:category/>
  <cp:version/>
  <cp:contentType/>
  <cp:contentStatus/>
</cp:coreProperties>
</file>