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1do 190" sheetId="1" r:id="rId1"/>
    <sheet name=" zał 2 do 190" sheetId="2" r:id="rId2"/>
    <sheet name="zał 3 do 190" sheetId="3" r:id="rId3"/>
    <sheet name="zał 4 do 190" sheetId="4" r:id="rId4"/>
  </sheets>
  <definedNames>
    <definedName name="_xlnm.Print_Area" localSheetId="1">' zał 2 do 190'!$A$1:$F$42</definedName>
    <definedName name="_xlnm.Print_Area" localSheetId="0">'zał 1do 190'!$A$1:$E$66</definedName>
    <definedName name="_xlnm.Print_Area" localSheetId="3">'zał 4 do 190'!$A$1:$I$36</definedName>
  </definedNames>
  <calcPr fullCalcOnLoad="1"/>
</workbook>
</file>

<file path=xl/sharedStrings.xml><?xml version="1.0" encoding="utf-8"?>
<sst xmlns="http://schemas.openxmlformats.org/spreadsheetml/2006/main" count="199" uniqueCount="151">
  <si>
    <t>0500</t>
  </si>
  <si>
    <t xml:space="preserve">                                                        Przewodniczący Rady Gminy</t>
  </si>
  <si>
    <t>Dochody</t>
  </si>
  <si>
    <t>Dział</t>
  </si>
  <si>
    <t>Rozdział</t>
  </si>
  <si>
    <t>§</t>
  </si>
  <si>
    <t>N a z w a</t>
  </si>
  <si>
    <t>Kwota</t>
  </si>
  <si>
    <t>Wydatki</t>
  </si>
  <si>
    <t>Ogółem zwiększenie wydatków</t>
  </si>
  <si>
    <t>Przewodniczący Rady Gminy</t>
  </si>
  <si>
    <t>010</t>
  </si>
  <si>
    <t>01010</t>
  </si>
  <si>
    <t>Ogółem</t>
  </si>
  <si>
    <t>Oświata i wychowanie</t>
  </si>
  <si>
    <t>Szkoły podstawowe</t>
  </si>
  <si>
    <t>Różne rozliczenia</t>
  </si>
  <si>
    <t>Subwencje ogólne z budżetu państwa</t>
  </si>
  <si>
    <t>Świadczenia społeczne</t>
  </si>
  <si>
    <t>Mirosław Byczak</t>
  </si>
  <si>
    <t>Rady Gminy Jaktorów</t>
  </si>
  <si>
    <t>Nazwa</t>
  </si>
  <si>
    <t>Zestawienie zmian w planie dochodów i  wydatków budżetu Gminy Jaktorów</t>
  </si>
  <si>
    <t>Ogółem  zwiększenie dochodów</t>
  </si>
  <si>
    <t>Wynagrodzenia osobowe pracowników</t>
  </si>
  <si>
    <t>Zakup usług pozostałych</t>
  </si>
  <si>
    <t>Zakup usług remontowych</t>
  </si>
  <si>
    <t>Gospodarka komunalna i ochrona środowiska</t>
  </si>
  <si>
    <t>758</t>
  </si>
  <si>
    <t>801</t>
  </si>
  <si>
    <t>75801</t>
  </si>
  <si>
    <t>2920</t>
  </si>
  <si>
    <t>Dochody od osób prawnych, od osób fizycznych i od innych jednostek nie posiadających osobowości prawnej oraz wydatki związane z ich poborem</t>
  </si>
  <si>
    <t xml:space="preserve">Wpływy z podatku rolnego, podatku leśnego, podatku od czynności cywilnoprawnych , podatku od spadków i darowizn oraz podatków i opłat lokalnych </t>
  </si>
  <si>
    <t>0970</t>
  </si>
  <si>
    <t>Wpływy z różnych dochodów</t>
  </si>
  <si>
    <t>Wydatki na inwestycje jednostek budżetowych</t>
  </si>
  <si>
    <t>Ochrona zdrowia</t>
  </si>
  <si>
    <t>Przeciwdziałanie alkoholizmowi</t>
  </si>
  <si>
    <t>Zakup materiałów i wyposażenia</t>
  </si>
  <si>
    <t>Pomoc społeczna</t>
  </si>
  <si>
    <t>Część oświatowa subwencji ogólnej dla jednostek samorządu terytorialnego</t>
  </si>
  <si>
    <t>Wydatki na zakupy inwestycyjne jednostek budżetowych</t>
  </si>
  <si>
    <t>Zestawienie zmian w planie wydatków inwestycyjnych  na   rok 2004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</si>
  <si>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</si>
  <si>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</si>
  <si>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</si>
  <si>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</si>
  <si>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</si>
  <si>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</si>
  <si>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Rozbudowa SUW oraz wykonanie drugiego odwiertu w Bieganowie- rozliczenie inwestycji</t>
  </si>
  <si>
    <t>Razem dział 010- Rolnictwo  i łowiectwo</t>
  </si>
  <si>
    <t>Zakup  dwóch pomp do stacji uzdatniania wody</t>
  </si>
  <si>
    <t>Budowa nawierzchni asfaltowej drogi w Henryszewie</t>
  </si>
  <si>
    <t>Zakup środka trwałego (budynku) w Międzyborowie</t>
  </si>
  <si>
    <t>Zakup dwóch zestawów komputerowych dla Urzędu Gminy</t>
  </si>
  <si>
    <t>Wykonanie termoizolacji oraz wymiana okien w obiektach oświatowych (w Szkole Podstawowej w Jaktorowie, Gimnazjum w Jaktorowie i  Szkole Podstawowej w Międzyborowie)</t>
  </si>
  <si>
    <t>w tym: rozliczenie inwestycji "Budowa hali sportowej"</t>
  </si>
  <si>
    <t>Budowa Gimnazjum w Międzyborowie - rozliczenie inwestycji</t>
  </si>
  <si>
    <t>Wyposażenie Gimnazjum w Międzyborowie</t>
  </si>
  <si>
    <t>Razem dział 801- Oświata i wychowanie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</si>
  <si>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</si>
  <si>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</si>
  <si>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</si>
  <si>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</si>
  <si>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Chełmońskiego w Budach Grzybek</t>
  </si>
  <si>
    <t>Budowa punktów świetlnych na ul. Cichej w Jaktorowie (dokończenie)</t>
  </si>
  <si>
    <t>Razem dział 900 - Gospodarka komunalna</t>
  </si>
  <si>
    <t>Budowa  boiska sportowego w Międzyborowie - kontynuacja</t>
  </si>
  <si>
    <t>Zakup komputera i oprogramowania dla GOPS w Jaktorowie</t>
  </si>
  <si>
    <t>Administracja publiczna</t>
  </si>
  <si>
    <t>Urzędy gmin</t>
  </si>
  <si>
    <t xml:space="preserve">                         Rady Gminy Jaktorów z dnia 27 września  2004r.</t>
  </si>
  <si>
    <t>na rok 2004  w związku ze zwiększeniem  subwencji ogólnej,  dochodów własnych Gminy oraz  dotacji celowej na realizację własnych zadań bieżących gmin.</t>
  </si>
  <si>
    <t>Transport i łączność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</si>
  <si>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</si>
  <si>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</si>
  <si>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</si>
  <si>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2030</t>
  </si>
  <si>
    <t>Ośrodki pomocy społecznej</t>
  </si>
  <si>
    <t>Dotacje celowe przekazane z budżetu państwa na realizację własnych zadań bieżących gmin</t>
  </si>
  <si>
    <t>600</t>
  </si>
  <si>
    <t>60016</t>
  </si>
  <si>
    <t>Składki na ubezpieczenia społeczne</t>
  </si>
  <si>
    <t>Składki na Fundusz Pracy</t>
  </si>
  <si>
    <t>Odpisy na zakładowy fundusz świadczeń socjalnych</t>
  </si>
  <si>
    <t>80104</t>
  </si>
  <si>
    <t>Przedszkola</t>
  </si>
  <si>
    <t>Usuwanie skutków klęsk żywiołowych</t>
  </si>
  <si>
    <t>Różne rozliczenia finansowe</t>
  </si>
  <si>
    <t>0920</t>
  </si>
  <si>
    <t>Pozostałe odsetki</t>
  </si>
  <si>
    <t>0480</t>
  </si>
  <si>
    <t>Wpływy z opłat za zezwolenie na sprzedaż alkoholu</t>
  </si>
  <si>
    <t>Podatek od czynności cywilnoprawnych</t>
  </si>
  <si>
    <t xml:space="preserve">                               Rady Gminy Jaktorów</t>
  </si>
  <si>
    <t>Zestawienie zmian w planie wydatków budżetowych  na rok 2004</t>
  </si>
  <si>
    <t>Wydatki:</t>
  </si>
  <si>
    <t>Zmniejsze-
nie</t>
  </si>
  <si>
    <t>Zwiększe-
nie</t>
  </si>
  <si>
    <t>Działalność usługowa</t>
  </si>
  <si>
    <t>Uzasadnienie:</t>
  </si>
  <si>
    <t xml:space="preserve">                               z dnia  27 września  2004r</t>
  </si>
  <si>
    <t>Dotacje celowe przekazane gminie na zadania bieżące realizowane na podstawie porozumień między jednostkami samorządu terytorialnego</t>
  </si>
  <si>
    <t>Oświetlenie ulic, placów i dróg</t>
  </si>
  <si>
    <t>Dostarczanie wody</t>
  </si>
  <si>
    <t>Wytwarzanie i zaopatrywanie w energię elektryczną, gaz i wodę</t>
  </si>
  <si>
    <t>z dnia 27 września 2004r</t>
  </si>
  <si>
    <t>Opracowania hydrogeologiczne zasobów wodnych w rejonie mjsc. Kołaczek</t>
  </si>
  <si>
    <t>Zakup samochodu osobowo-dostawczego dla Urzędu Gminy</t>
  </si>
  <si>
    <t>Razem dział 750 - Administracja publiczna</t>
  </si>
  <si>
    <t>Zakup terenu na urządzenie boiska w Międzyborowie</t>
  </si>
  <si>
    <t>Razem dział 600 - Transport i łączność</t>
  </si>
  <si>
    <t>Naprawa mostu na drodze gminnej w Budach Michałowskich</t>
  </si>
  <si>
    <t>Uzasadnienie:
     Zgodnie z pismem Nr ST5-4820-19g/2004 Ministra Finansów zwiększona została część oświatowa subwencji ogólnej  o kwotę 154.861,-zł z przeznaczeniem na dofinansowanie remontów mających na celu usunięcie zagrożeń dla zdrowia i bezpieczeństwa uczniów i pracowników szkół i placówek oświatowych. 
         Ponadto zgodnie zumową Nr 022/2004  zawartej pomiędzy Województwem Mazowieckim a Gminą Jaktorów przyznana została dotacja ze środków terenowego Funduszu Ochrony Gruntów Rolnych w kwocie 14.000,-zł na realizację zadania pod nazwą: Naprawa mostu na drodze gminnej w Budach Michałowskich. 
    Zmiany w planie dochodów i wydatków działu 852 - Pomoc społeczna wynikają z pism Nr FIN.-301/3011/852/138/2004 i   Nr FIN-301/3011/852/142/04 Mazowieckiego Urzędu Wojewódzkiego w związku ze zmianą finansowania ośrodków pomocy społecznej od dnia 1 maja 2004r - art.17 ust.1 pkt 18 ustawy z dnia 12 marca 2004r o pomocy społecznej (Dz. U. Nr 64 poz.593) oraz dofinansowaniem wypłat zasiłków okresowych z pomocy społecznej. 
        Z  ponadplanowych dochodów Gminy w łącznej kwocie 60.510,-zł , uzyskanych z tytułu wpłat 
podatku od czynności cywilnoprawnych, opłat za podłączenie do sieci wodociągowej, opłat za 
zezwolenie na sprzedaż alkoholu oraz odsetek od środków na rachunku bankowym zabezpiecza się 
realizację następujących zadań: 
a) bieżące remonty dróg           25.000,-zł 
b) dofinansowanie zakupu samochodu osobowo-dostawczego dla Urzędu Gminy      10.000,-zł
c) dotacja dla przedszkola zgodnie z art.90 ust.1 pkt 2c ustawy  z dnia 7 września 1991r o systemie
 oświaty - 3.340,-zł
d) wydatki związane z przeciwdziałaniem alkoholizmowi -           19.000,-zł 
e) wydatki rzeczowe związane z likwidacją skutków huraganu -      3.170,-zł</t>
  </si>
  <si>
    <t xml:space="preserve">                                                                                            Mirosław Byczak</t>
  </si>
  <si>
    <t>Kultura fizyczna i sport</t>
  </si>
  <si>
    <t>Zadania w zakresie kultury fizycznej i sportu</t>
  </si>
  <si>
    <t>Zakup uslug pozostałych</t>
  </si>
  <si>
    <t>Podróże służbowe krajowe</t>
  </si>
  <si>
    <t>Różne opłaty i składki</t>
  </si>
  <si>
    <t>Ogółem wydatki</t>
  </si>
  <si>
    <t xml:space="preserve">wynikających z przeniesienia wydatków   między  działami  i paragrafami w obrębie rozdziału klasyfikacji budżetowej.   </t>
  </si>
  <si>
    <t>Zasiłki i pomoc w naturze oraz składki na ubezpieczenia społecz.</t>
  </si>
  <si>
    <t>Wpływy z innych opłat stanowiących dochody jednostek samorządu terytorialnego na podstawie ustaw</t>
  </si>
  <si>
    <t>Gimnazja</t>
  </si>
  <si>
    <t>PLAN PRZYCHODÓW I ROZCHODÓW</t>
  </si>
  <si>
    <t>na rok 2004r</t>
  </si>
  <si>
    <t>Dział 801 - Oświata i wychowanie</t>
  </si>
  <si>
    <t>Treść</t>
  </si>
  <si>
    <t>Przychody - ogółem</t>
  </si>
  <si>
    <t>Wydatki  - ogółem</t>
  </si>
  <si>
    <t xml:space="preserve"> Planowany stan środków na koniec roku (1+2-3)</t>
  </si>
  <si>
    <t>środka specjalnego Zespołu Szkół Publicznych w Międzyborowie</t>
  </si>
  <si>
    <t>z tego: 
§ 0830 - Wpływy z usług</t>
  </si>
  <si>
    <t xml:space="preserve">z tego: </t>
  </si>
  <si>
    <t>§ 4210 - Zakup materiałów i wyposażenia</t>
  </si>
  <si>
    <t>§ 4300 - Zakup usług pozostałych</t>
  </si>
  <si>
    <t xml:space="preserve">                                                                                                Mirosław Byczak</t>
  </si>
  <si>
    <t>Rozdział 80101 - Szkoły podstawowe</t>
  </si>
  <si>
    <t xml:space="preserve">                                                                                          Rady Gminy Jaktorów</t>
  </si>
  <si>
    <t xml:space="preserve">                                                                                               z dnia 27 września 2004r.</t>
  </si>
  <si>
    <t>Stan na początku roku</t>
  </si>
  <si>
    <t>§ 0960 - Otrzymane spadki, zapisy i darowizny w  postaci pieniężnej</t>
  </si>
  <si>
    <t xml:space="preserve">                              Zał. Nr 1  do uchwały Nr  XXVIII/190 /2004</t>
  </si>
  <si>
    <t xml:space="preserve">Zmiany powyższe zostały wprowadzone z uwagi na konieczność sfinansowania następujących wydatków: 
- w dziale 710 - Działalność usługowa  -9.469,-zł na koszty ogłoszeń w prasie w związku z realizacją zadań w zakresie planowania przestrzennego,
 - w dziale 750 - Administracja publiczna -  kwotę 21.000,-zł zabezpiecza się na zakup samochodu osobowo-dostawczego na potrzeby Urzędu Gminy,
 - w dziale 801 - Oświata i wychowanie - z niewykorzystanych  wydatków inwestycyjnych przyznanych  na zakup wyposażenia dla Gimnazjum w Międzyborowie przeznacza się kwotę 3.470,-zł na zakup drobnego wyposażenia dla Zespołu Szkół Publicznych w Jaktorowie,
- w dziale 900 - Gospodarka komunalna i ochrona środowiska  - kwotę 672,-zł jako niewydatkowane środki na budowę oświetlenia ulicy Cichej przeznacza się na zakup materiałów do założenia lamp z demontażu, 
- w dziale 926 - Kultura fizyczna i sport  - z zadania inwestycyjnego "Budowa boiska sportowego w Miedzyborowie" kwotę 10.000,-zł przenosi się na wydatki bieżące związane z upowszechnianiem sportu. </t>
  </si>
  <si>
    <t xml:space="preserve">                                          Zał. Nr 2  do uchwały Nr XXVIII/ 190 /2004</t>
  </si>
  <si>
    <t>Zał. Nr 3 do uchwały Nr XXVIII/ 190 /2004</t>
  </si>
  <si>
    <t>Zał.Nr 4 do  uchwały  Nr XXVIII/190 /2004</t>
  </si>
  <si>
    <t>Budowa sieci wodociągowej w mjsc. Budy Zosine, Stare Budy, Jaktorów, Jaktorów Kolonia, Budy Grzybek oraz połączenie sieci wodociągowej w Sadych Budach ul. Leśnej z ul. Długą</t>
  </si>
  <si>
    <t>Plany zagospodarowania przestrzennego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</si>
</sst>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63">
      <selection activeCell="H64" sqref="H64"/>
    </sheetView>
  </sheetViews>
  <sheetFormatPr defaultColWidth="9.00390625" defaultRowHeight="12.75"/>
  <cols>
    <col min="1" max="1" width="6.00390625" style="23" customWidth="1"/>
    <col min="2" max="2" width="9.25390625" style="23" bestFit="1" customWidth="1"/>
    <col min="3" max="3" width="6.625" style="23" customWidth="1"/>
    <col min="4" max="4" width="61.375" style="23" customWidth="1"/>
    <col min="5" max="5" width="13.00390625" style="23" customWidth="1"/>
    <col min="6" max="16384" width="9.125" style="23" customWidth="1"/>
  </cols>
  <sheetData>
    <row r="1" ht="12.75" customHeight="1">
      <c r="D1" s="22" t="s">
        <v>144</v>
      </c>
    </row>
    <row r="2" spans="3:4" ht="12.75" customHeight="1">
      <c r="C2" s="91" t="s">
        <v>72</v>
      </c>
      <c r="D2" s="91"/>
    </row>
    <row r="3" spans="3:4" ht="8.25" customHeight="1">
      <c r="C3" s="22"/>
      <c r="D3" s="22"/>
    </row>
    <row r="4" spans="1:5" ht="15">
      <c r="A4" s="24"/>
      <c r="B4" s="95" t="s">
        <v>22</v>
      </c>
      <c r="C4" s="95"/>
      <c r="D4" s="95"/>
      <c r="E4" s="95"/>
    </row>
    <row r="5" spans="1:5" ht="32.25" customHeight="1">
      <c r="A5" s="96" t="s">
        <v>73</v>
      </c>
      <c r="B5" s="96"/>
      <c r="C5" s="96"/>
      <c r="D5" s="96"/>
      <c r="E5" s="96"/>
    </row>
    <row r="6" spans="1:4" ht="17.25" customHeight="1">
      <c r="A6" s="25"/>
      <c r="B6" s="25" t="s">
        <v>2</v>
      </c>
      <c r="C6" s="25"/>
      <c r="D6" s="25"/>
    </row>
    <row r="7" spans="1:5" s="26" customFormat="1" ht="21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</row>
    <row r="8" spans="1:5" s="28" customFormat="1" ht="14.25">
      <c r="A8" s="11">
        <v>1</v>
      </c>
      <c r="B8" s="11">
        <v>2</v>
      </c>
      <c r="C8" s="11">
        <v>3</v>
      </c>
      <c r="D8" s="11">
        <v>4</v>
      </c>
      <c r="E8" s="27">
        <v>6</v>
      </c>
    </row>
    <row r="9" spans="1:5" s="32" customFormat="1" ht="18.75" customHeight="1">
      <c r="A9" s="29">
        <v>600</v>
      </c>
      <c r="B9" s="29"/>
      <c r="C9" s="29"/>
      <c r="D9" s="30" t="s">
        <v>74</v>
      </c>
      <c r="E9" s="31">
        <f>E10</f>
        <v>14000</v>
      </c>
    </row>
    <row r="10" spans="1:5" s="28" customFormat="1" ht="15.75" customHeight="1">
      <c r="A10" s="11"/>
      <c r="B10" s="11">
        <v>60016</v>
      </c>
      <c r="C10" s="11"/>
      <c r="D10" s="33" t="s">
        <v>75</v>
      </c>
      <c r="E10" s="34">
        <f>E11</f>
        <v>14000</v>
      </c>
    </row>
    <row r="11" spans="1:5" s="28" customFormat="1" ht="42.75">
      <c r="A11" s="11"/>
      <c r="B11" s="11"/>
      <c r="C11" s="76" t="s">
        <v>76</v>
      </c>
      <c r="D11" s="18" t="s">
        <v>77</v>
      </c>
      <c r="E11" s="34">
        <v>14000</v>
      </c>
    </row>
    <row r="12" spans="1:5" s="28" customFormat="1" ht="42.75">
      <c r="A12" s="77">
        <v>756</v>
      </c>
      <c r="B12" s="11"/>
      <c r="C12" s="11"/>
      <c r="D12" s="17" t="s">
        <v>32</v>
      </c>
      <c r="E12" s="31">
        <f>E13+E16</f>
        <v>40000</v>
      </c>
    </row>
    <row r="13" spans="1:5" s="28" customFormat="1" ht="42.75">
      <c r="A13" s="11"/>
      <c r="B13" s="76">
        <v>75615</v>
      </c>
      <c r="C13" s="11"/>
      <c r="D13" s="21" t="s">
        <v>33</v>
      </c>
      <c r="E13" s="34">
        <f>E14+E15</f>
        <v>21000</v>
      </c>
    </row>
    <row r="14" spans="1:5" s="28" customFormat="1" ht="14.25">
      <c r="A14" s="11"/>
      <c r="B14" s="76"/>
      <c r="C14" s="35" t="s">
        <v>0</v>
      </c>
      <c r="D14" s="21" t="s">
        <v>94</v>
      </c>
      <c r="E14" s="34">
        <v>10000</v>
      </c>
    </row>
    <row r="15" spans="1:5" s="28" customFormat="1" ht="15.75" customHeight="1">
      <c r="A15" s="11"/>
      <c r="B15" s="11"/>
      <c r="C15" s="35" t="s">
        <v>34</v>
      </c>
      <c r="D15" s="33" t="s">
        <v>35</v>
      </c>
      <c r="E15" s="34">
        <v>11000</v>
      </c>
    </row>
    <row r="16" spans="1:5" s="28" customFormat="1" ht="24.75" customHeight="1">
      <c r="A16" s="11"/>
      <c r="B16" s="11">
        <v>75618</v>
      </c>
      <c r="C16" s="35"/>
      <c r="D16" s="33" t="s">
        <v>124</v>
      </c>
      <c r="E16" s="34">
        <f>E17</f>
        <v>19000</v>
      </c>
    </row>
    <row r="17" spans="1:5" s="28" customFormat="1" ht="15.75" customHeight="1">
      <c r="A17" s="11"/>
      <c r="B17" s="11"/>
      <c r="C17" s="35" t="s">
        <v>92</v>
      </c>
      <c r="D17" s="33" t="s">
        <v>93</v>
      </c>
      <c r="E17" s="34">
        <v>19000</v>
      </c>
    </row>
    <row r="18" spans="1:5" s="32" customFormat="1" ht="20.25" customHeight="1">
      <c r="A18" s="36" t="s">
        <v>28</v>
      </c>
      <c r="B18" s="29"/>
      <c r="C18" s="36"/>
      <c r="D18" s="37" t="s">
        <v>16</v>
      </c>
      <c r="E18" s="38">
        <f>E19+E21</f>
        <v>175371</v>
      </c>
    </row>
    <row r="19" spans="1:5" s="26" customFormat="1" ht="29.25" customHeight="1">
      <c r="A19" s="11"/>
      <c r="B19" s="35" t="s">
        <v>30</v>
      </c>
      <c r="C19" s="35"/>
      <c r="D19" s="18" t="s">
        <v>41</v>
      </c>
      <c r="E19" s="39">
        <f>E20</f>
        <v>154861</v>
      </c>
    </row>
    <row r="20" spans="1:5" s="32" customFormat="1" ht="15.75" customHeight="1">
      <c r="A20" s="29"/>
      <c r="B20" s="29"/>
      <c r="C20" s="35" t="s">
        <v>31</v>
      </c>
      <c r="D20" s="18" t="s">
        <v>17</v>
      </c>
      <c r="E20" s="39">
        <v>154861</v>
      </c>
    </row>
    <row r="21" spans="1:5" s="26" customFormat="1" ht="15.75" customHeight="1">
      <c r="A21" s="11"/>
      <c r="B21" s="11">
        <v>75814</v>
      </c>
      <c r="C21" s="35"/>
      <c r="D21" s="18" t="s">
        <v>89</v>
      </c>
      <c r="E21" s="39">
        <f>E22</f>
        <v>20510</v>
      </c>
    </row>
    <row r="22" spans="1:5" s="26" customFormat="1" ht="15.75" customHeight="1">
      <c r="A22" s="11"/>
      <c r="B22" s="11"/>
      <c r="C22" s="35" t="s">
        <v>90</v>
      </c>
      <c r="D22" s="18" t="s">
        <v>91</v>
      </c>
      <c r="E22" s="39">
        <v>20510</v>
      </c>
    </row>
    <row r="23" spans="1:5" s="32" customFormat="1" ht="18.75" customHeight="1">
      <c r="A23" s="85">
        <v>852</v>
      </c>
      <c r="B23" s="29"/>
      <c r="C23" s="36"/>
      <c r="D23" s="17" t="s">
        <v>40</v>
      </c>
      <c r="E23" s="38">
        <f>E24+E26</f>
        <v>92700</v>
      </c>
    </row>
    <row r="24" spans="1:5" s="32" customFormat="1" ht="17.25" customHeight="1">
      <c r="A24" s="29"/>
      <c r="B24" s="11">
        <v>85214</v>
      </c>
      <c r="C24" s="35"/>
      <c r="D24" s="18" t="s">
        <v>123</v>
      </c>
      <c r="E24" s="39">
        <f>E25</f>
        <v>11000</v>
      </c>
    </row>
    <row r="25" spans="1:5" s="32" customFormat="1" ht="27.75" customHeight="1">
      <c r="A25" s="29"/>
      <c r="B25" s="29"/>
      <c r="C25" s="76" t="s">
        <v>78</v>
      </c>
      <c r="D25" s="18" t="s">
        <v>80</v>
      </c>
      <c r="E25" s="39">
        <v>11000</v>
      </c>
    </row>
    <row r="26" spans="1:5" s="26" customFormat="1" ht="18.75" customHeight="1">
      <c r="A26" s="11"/>
      <c r="B26" s="11">
        <v>85219</v>
      </c>
      <c r="C26" s="76"/>
      <c r="D26" s="18" t="s">
        <v>79</v>
      </c>
      <c r="E26" s="39">
        <f>E27</f>
        <v>81700</v>
      </c>
    </row>
    <row r="27" spans="1:5" s="32" customFormat="1" ht="26.25" customHeight="1">
      <c r="A27" s="29"/>
      <c r="B27" s="29"/>
      <c r="C27" s="76">
        <v>2030</v>
      </c>
      <c r="D27" s="18" t="s">
        <v>80</v>
      </c>
      <c r="E27" s="39">
        <v>81700</v>
      </c>
    </row>
    <row r="28" spans="1:5" ht="18" customHeight="1">
      <c r="A28" s="40"/>
      <c r="B28" s="40"/>
      <c r="C28" s="40"/>
      <c r="D28" s="11" t="s">
        <v>23</v>
      </c>
      <c r="E28" s="39">
        <f>E9+E12+E18+E23</f>
        <v>322071</v>
      </c>
    </row>
    <row r="29" spans="1:5" s="25" customFormat="1" ht="14.25">
      <c r="A29" s="41"/>
      <c r="B29" s="41"/>
      <c r="C29" s="41"/>
      <c r="D29" s="41"/>
      <c r="E29" s="42"/>
    </row>
    <row r="30" spans="1:5" ht="14.25">
      <c r="A30" s="41"/>
      <c r="B30" s="41" t="s">
        <v>8</v>
      </c>
      <c r="C30" s="41"/>
      <c r="D30" s="41"/>
      <c r="E30" s="42"/>
    </row>
    <row r="31" spans="1:5" s="28" customFormat="1" ht="17.25" customHeight="1">
      <c r="A31" s="11" t="s">
        <v>3</v>
      </c>
      <c r="B31" s="11" t="s">
        <v>4</v>
      </c>
      <c r="C31" s="11" t="s">
        <v>5</v>
      </c>
      <c r="D31" s="11" t="s">
        <v>21</v>
      </c>
      <c r="E31" s="27" t="s">
        <v>7</v>
      </c>
    </row>
    <row r="32" spans="1:5" s="28" customFormat="1" ht="15.75" customHeight="1">
      <c r="A32" s="11">
        <v>1</v>
      </c>
      <c r="B32" s="11">
        <v>2</v>
      </c>
      <c r="C32" s="11">
        <v>3</v>
      </c>
      <c r="D32" s="11">
        <v>4</v>
      </c>
      <c r="E32" s="27">
        <v>5</v>
      </c>
    </row>
    <row r="33" spans="1:5" s="32" customFormat="1" ht="15.75" customHeight="1">
      <c r="A33" s="36" t="s">
        <v>81</v>
      </c>
      <c r="B33" s="29"/>
      <c r="C33" s="29"/>
      <c r="D33" s="30" t="s">
        <v>74</v>
      </c>
      <c r="E33" s="31">
        <f>E34</f>
        <v>39000</v>
      </c>
    </row>
    <row r="34" spans="1:5" s="28" customFormat="1" ht="15.75" customHeight="1">
      <c r="A34" s="11"/>
      <c r="B34" s="35" t="s">
        <v>82</v>
      </c>
      <c r="C34" s="11"/>
      <c r="D34" s="33" t="s">
        <v>75</v>
      </c>
      <c r="E34" s="34">
        <f>E35+E36</f>
        <v>39000</v>
      </c>
    </row>
    <row r="35" spans="1:5" s="28" customFormat="1" ht="15.75" customHeight="1">
      <c r="A35" s="11"/>
      <c r="B35" s="35"/>
      <c r="C35" s="11">
        <v>4270</v>
      </c>
      <c r="D35" s="33" t="s">
        <v>26</v>
      </c>
      <c r="E35" s="34">
        <v>25000</v>
      </c>
    </row>
    <row r="36" spans="1:5" s="28" customFormat="1" ht="15.75" customHeight="1">
      <c r="A36" s="11"/>
      <c r="B36" s="11"/>
      <c r="C36" s="11">
        <v>6050</v>
      </c>
      <c r="D36" s="33" t="s">
        <v>36</v>
      </c>
      <c r="E36" s="34">
        <v>14000</v>
      </c>
    </row>
    <row r="37" spans="1:5" s="32" customFormat="1" ht="14.25" customHeight="1">
      <c r="A37" s="29">
        <v>750</v>
      </c>
      <c r="B37" s="29"/>
      <c r="C37" s="29"/>
      <c r="D37" s="30" t="s">
        <v>70</v>
      </c>
      <c r="E37" s="31">
        <f>E38</f>
        <v>10000</v>
      </c>
    </row>
    <row r="38" spans="1:5" s="28" customFormat="1" ht="17.25" customHeight="1">
      <c r="A38" s="11"/>
      <c r="B38" s="11">
        <v>75023</v>
      </c>
      <c r="C38" s="11"/>
      <c r="D38" s="33" t="s">
        <v>71</v>
      </c>
      <c r="E38" s="34">
        <f>E39</f>
        <v>10000</v>
      </c>
    </row>
    <row r="39" spans="1:5" s="28" customFormat="1" ht="15.75" customHeight="1">
      <c r="A39" s="11"/>
      <c r="B39" s="11"/>
      <c r="C39" s="11">
        <v>6060</v>
      </c>
      <c r="D39" s="33" t="s">
        <v>42</v>
      </c>
      <c r="E39" s="34">
        <v>10000</v>
      </c>
    </row>
    <row r="40" spans="1:5" s="43" customFormat="1" ht="15.75" customHeight="1">
      <c r="A40" s="36" t="s">
        <v>29</v>
      </c>
      <c r="B40" s="29"/>
      <c r="C40" s="29"/>
      <c r="D40" s="19" t="s">
        <v>14</v>
      </c>
      <c r="E40" s="39">
        <f>E41+E43</f>
        <v>158201</v>
      </c>
    </row>
    <row r="41" spans="1:5" s="43" customFormat="1" ht="17.25" customHeight="1">
      <c r="A41" s="36"/>
      <c r="B41" s="11">
        <v>80101</v>
      </c>
      <c r="C41" s="29"/>
      <c r="D41" s="20" t="s">
        <v>15</v>
      </c>
      <c r="E41" s="39">
        <f>E42</f>
        <v>154861</v>
      </c>
    </row>
    <row r="42" spans="1:5" s="79" customFormat="1" ht="15.75" customHeight="1">
      <c r="A42" s="35"/>
      <c r="B42" s="11"/>
      <c r="C42" s="11">
        <v>4270</v>
      </c>
      <c r="D42" s="20" t="s">
        <v>26</v>
      </c>
      <c r="E42" s="39">
        <v>154861</v>
      </c>
    </row>
    <row r="43" spans="1:5" ht="17.25" customHeight="1">
      <c r="A43" s="11"/>
      <c r="B43" s="35" t="s">
        <v>86</v>
      </c>
      <c r="C43" s="11"/>
      <c r="D43" s="20" t="s">
        <v>87</v>
      </c>
      <c r="E43" s="39">
        <f>E44</f>
        <v>3340</v>
      </c>
    </row>
    <row r="44" spans="1:5" ht="39.75" customHeight="1">
      <c r="A44" s="11"/>
      <c r="B44" s="11"/>
      <c r="C44" s="76">
        <v>2310</v>
      </c>
      <c r="D44" s="40" t="s">
        <v>103</v>
      </c>
      <c r="E44" s="39">
        <v>3340</v>
      </c>
    </row>
    <row r="45" spans="1:5" s="43" customFormat="1" ht="17.25" customHeight="1">
      <c r="A45" s="29">
        <v>851</v>
      </c>
      <c r="B45" s="29"/>
      <c r="C45" s="77"/>
      <c r="D45" s="78" t="s">
        <v>37</v>
      </c>
      <c r="E45" s="38">
        <f>E46</f>
        <v>19000</v>
      </c>
    </row>
    <row r="46" spans="1:5" ht="15.75" customHeight="1">
      <c r="A46" s="11"/>
      <c r="B46" s="11">
        <v>85154</v>
      </c>
      <c r="C46" s="76"/>
      <c r="D46" s="40" t="s">
        <v>38</v>
      </c>
      <c r="E46" s="39">
        <f>E47+E48+E49</f>
        <v>19000</v>
      </c>
    </row>
    <row r="47" spans="1:5" ht="18.75" customHeight="1">
      <c r="A47" s="11"/>
      <c r="B47" s="11"/>
      <c r="C47" s="76">
        <v>3110</v>
      </c>
      <c r="D47" s="40" t="s">
        <v>18</v>
      </c>
      <c r="E47" s="39">
        <v>10000</v>
      </c>
    </row>
    <row r="48" spans="1:5" ht="15.75" customHeight="1">
      <c r="A48" s="11"/>
      <c r="B48" s="11"/>
      <c r="C48" s="76">
        <v>4210</v>
      </c>
      <c r="D48" s="40" t="s">
        <v>39</v>
      </c>
      <c r="E48" s="39">
        <v>4000</v>
      </c>
    </row>
    <row r="49" spans="1:5" ht="15.75" customHeight="1">
      <c r="A49" s="11"/>
      <c r="B49" s="11"/>
      <c r="C49" s="76">
        <v>4300</v>
      </c>
      <c r="D49" s="40" t="s">
        <v>25</v>
      </c>
      <c r="E49" s="39">
        <v>5000</v>
      </c>
    </row>
    <row r="50" spans="1:5" s="43" customFormat="1" ht="17.25" customHeight="1">
      <c r="A50" s="29">
        <v>852</v>
      </c>
      <c r="B50" s="29"/>
      <c r="C50" s="29"/>
      <c r="D50" s="17" t="s">
        <v>40</v>
      </c>
      <c r="E50" s="38">
        <f>E51+E53+E60</f>
        <v>95870</v>
      </c>
    </row>
    <row r="51" spans="1:5" ht="17.25" customHeight="1">
      <c r="A51" s="11"/>
      <c r="B51" s="11">
        <v>85214</v>
      </c>
      <c r="C51" s="11"/>
      <c r="D51" s="18" t="s">
        <v>123</v>
      </c>
      <c r="E51" s="39">
        <f>E52</f>
        <v>11000</v>
      </c>
    </row>
    <row r="52" spans="1:5" ht="15.75" customHeight="1">
      <c r="A52" s="11"/>
      <c r="B52" s="11"/>
      <c r="C52" s="11">
        <v>3110</v>
      </c>
      <c r="D52" s="18" t="s">
        <v>18</v>
      </c>
      <c r="E52" s="39">
        <v>11000</v>
      </c>
    </row>
    <row r="53" spans="1:5" ht="15.75" customHeight="1">
      <c r="A53" s="11"/>
      <c r="B53" s="11">
        <v>85219</v>
      </c>
      <c r="C53" s="11"/>
      <c r="D53" s="18" t="s">
        <v>79</v>
      </c>
      <c r="E53" s="39">
        <f>E54+E55+E56+E57+E58+E59</f>
        <v>81700</v>
      </c>
    </row>
    <row r="54" spans="1:5" ht="15.75" customHeight="1">
      <c r="A54" s="11"/>
      <c r="B54" s="11"/>
      <c r="C54" s="11">
        <v>4010</v>
      </c>
      <c r="D54" s="18" t="s">
        <v>24</v>
      </c>
      <c r="E54" s="39">
        <v>63908</v>
      </c>
    </row>
    <row r="55" spans="1:5" ht="15.75" customHeight="1">
      <c r="A55" s="11"/>
      <c r="B55" s="11"/>
      <c r="C55" s="11">
        <v>4110</v>
      </c>
      <c r="D55" s="18" t="s">
        <v>83</v>
      </c>
      <c r="E55" s="39">
        <v>10628</v>
      </c>
    </row>
    <row r="56" spans="1:5" ht="15.75" customHeight="1">
      <c r="A56" s="11"/>
      <c r="B56" s="11"/>
      <c r="C56" s="11">
        <v>4120</v>
      </c>
      <c r="D56" s="18" t="s">
        <v>84</v>
      </c>
      <c r="E56" s="39">
        <v>1566</v>
      </c>
    </row>
    <row r="57" spans="1:5" ht="15.75" customHeight="1">
      <c r="A57" s="11"/>
      <c r="B57" s="11"/>
      <c r="C57" s="11">
        <v>4210</v>
      </c>
      <c r="D57" s="18" t="s">
        <v>39</v>
      </c>
      <c r="E57" s="39">
        <v>198</v>
      </c>
    </row>
    <row r="58" spans="1:5" ht="15.75" customHeight="1">
      <c r="A58" s="11"/>
      <c r="B58" s="11"/>
      <c r="C58" s="11">
        <v>4300</v>
      </c>
      <c r="D58" s="18" t="s">
        <v>25</v>
      </c>
      <c r="E58" s="39">
        <v>2885</v>
      </c>
    </row>
    <row r="59" spans="1:5" ht="15.75" customHeight="1">
      <c r="A59" s="11"/>
      <c r="B59" s="11"/>
      <c r="C59" s="11">
        <v>4440</v>
      </c>
      <c r="D59" s="18" t="s">
        <v>85</v>
      </c>
      <c r="E59" s="39">
        <v>2515</v>
      </c>
    </row>
    <row r="60" spans="1:5" ht="15.75" customHeight="1">
      <c r="A60" s="11"/>
      <c r="B60" s="11">
        <v>85278</v>
      </c>
      <c r="C60" s="11"/>
      <c r="D60" s="18" t="s">
        <v>88</v>
      </c>
      <c r="E60" s="39">
        <f>E61+E62</f>
        <v>3170</v>
      </c>
    </row>
    <row r="61" spans="1:5" ht="15.75" customHeight="1">
      <c r="A61" s="11"/>
      <c r="B61" s="11"/>
      <c r="C61" s="11">
        <v>4210</v>
      </c>
      <c r="D61" s="18" t="s">
        <v>39</v>
      </c>
      <c r="E61" s="39">
        <v>600</v>
      </c>
    </row>
    <row r="62" spans="1:5" ht="15.75" customHeight="1">
      <c r="A62" s="11"/>
      <c r="B62" s="11"/>
      <c r="C62" s="11">
        <v>4300</v>
      </c>
      <c r="D62" s="18" t="s">
        <v>25</v>
      </c>
      <c r="E62" s="39">
        <v>2570</v>
      </c>
    </row>
    <row r="63" spans="1:5" ht="16.5" customHeight="1">
      <c r="A63" s="40"/>
      <c r="B63" s="40"/>
      <c r="C63" s="40"/>
      <c r="D63" s="11" t="s">
        <v>9</v>
      </c>
      <c r="E63" s="39">
        <f>E33+E37+E40+E45+E50</f>
        <v>322071</v>
      </c>
    </row>
    <row r="64" spans="1:5" ht="341.25" customHeight="1">
      <c r="A64" s="93" t="s">
        <v>114</v>
      </c>
      <c r="B64" s="93"/>
      <c r="C64" s="93"/>
      <c r="D64" s="93"/>
      <c r="E64" s="93"/>
    </row>
    <row r="65" spans="4:5" ht="12.75">
      <c r="D65" s="94" t="s">
        <v>1</v>
      </c>
      <c r="E65" s="94"/>
    </row>
    <row r="66" spans="4:5" ht="24" customHeight="1">
      <c r="D66" s="92" t="s">
        <v>115</v>
      </c>
      <c r="E66" s="92"/>
    </row>
  </sheetData>
  <mergeCells count="6">
    <mergeCell ref="C2:D2"/>
    <mergeCell ref="D66:E66"/>
    <mergeCell ref="A64:E64"/>
    <mergeCell ref="D65:E65"/>
    <mergeCell ref="B4:E4"/>
    <mergeCell ref="A5:E5"/>
  </mergeCells>
  <printOptions/>
  <pageMargins left="0.58" right="0.24" top="0.53" bottom="0.46" header="0.35" footer="0.46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5.875" style="2" customWidth="1"/>
    <col min="2" max="2" width="9.625" style="2" customWidth="1"/>
    <col min="3" max="3" width="7.125" style="2" customWidth="1"/>
    <col min="4" max="4" width="46.75390625" style="2" customWidth="1"/>
    <col min="5" max="5" width="12.00390625" style="2" customWidth="1"/>
    <col min="6" max="6" width="11.375" style="2" customWidth="1"/>
    <col min="7" max="7" width="5.625" style="2" customWidth="1"/>
    <col min="8" max="16384" width="9.125" style="2" customWidth="1"/>
  </cols>
  <sheetData>
    <row r="1" spans="3:7" ht="15.75" customHeight="1">
      <c r="C1" s="97" t="s">
        <v>146</v>
      </c>
      <c r="D1" s="97"/>
      <c r="E1" s="97"/>
      <c r="F1" s="97"/>
      <c r="G1" s="9"/>
    </row>
    <row r="2" spans="4:7" ht="14.25">
      <c r="D2" s="97" t="s">
        <v>95</v>
      </c>
      <c r="E2" s="97"/>
      <c r="F2" s="97"/>
      <c r="G2" s="9"/>
    </row>
    <row r="3" spans="4:7" ht="15.75" customHeight="1">
      <c r="D3" s="97" t="s">
        <v>102</v>
      </c>
      <c r="E3" s="97"/>
      <c r="F3" s="97"/>
      <c r="G3" s="9"/>
    </row>
    <row r="4" ht="8.25" customHeight="1"/>
    <row r="5" spans="1:6" ht="18.75" customHeight="1">
      <c r="A5" s="97" t="s">
        <v>96</v>
      </c>
      <c r="B5" s="97"/>
      <c r="C5" s="97"/>
      <c r="D5" s="97"/>
      <c r="E5" s="97"/>
      <c r="F5" s="97"/>
    </row>
    <row r="6" spans="1:6" ht="28.5" customHeight="1">
      <c r="A6" s="98" t="s">
        <v>122</v>
      </c>
      <c r="B6" s="98"/>
      <c r="C6" s="98"/>
      <c r="D6" s="98"/>
      <c r="E6" s="98"/>
      <c r="F6" s="98"/>
    </row>
    <row r="7" spans="1:2" ht="16.5" customHeight="1">
      <c r="A7" s="99" t="s">
        <v>97</v>
      </c>
      <c r="B7" s="99"/>
    </row>
    <row r="8" spans="1:6" s="13" customFormat="1" ht="25.5" customHeight="1">
      <c r="A8" s="80" t="s">
        <v>3</v>
      </c>
      <c r="B8" s="80" t="s">
        <v>4</v>
      </c>
      <c r="C8" s="81" t="s">
        <v>5</v>
      </c>
      <c r="D8" s="81" t="s">
        <v>6</v>
      </c>
      <c r="E8" s="82" t="s">
        <v>98</v>
      </c>
      <c r="F8" s="82" t="s">
        <v>99</v>
      </c>
    </row>
    <row r="9" spans="1:6" s="83" customFormat="1" ht="28.5" customHeight="1">
      <c r="A9" s="12">
        <v>400</v>
      </c>
      <c r="B9" s="12"/>
      <c r="C9" s="16"/>
      <c r="D9" s="10" t="s">
        <v>106</v>
      </c>
      <c r="E9" s="8">
        <f>E10</f>
        <v>15000</v>
      </c>
      <c r="F9" s="8"/>
    </row>
    <row r="10" spans="1:6" ht="17.25" customHeight="1">
      <c r="A10" s="7"/>
      <c r="B10" s="7">
        <v>40002</v>
      </c>
      <c r="C10" s="7"/>
      <c r="D10" s="14" t="s">
        <v>105</v>
      </c>
      <c r="E10" s="4">
        <f>E11</f>
        <v>15000</v>
      </c>
      <c r="F10" s="4"/>
    </row>
    <row r="11" spans="1:6" ht="27.75" customHeight="1">
      <c r="A11" s="7"/>
      <c r="B11" s="7"/>
      <c r="C11" s="7">
        <v>6060</v>
      </c>
      <c r="D11" s="14" t="s">
        <v>42</v>
      </c>
      <c r="E11" s="4">
        <v>15000</v>
      </c>
      <c r="F11" s="4"/>
    </row>
    <row r="12" spans="1:6" s="83" customFormat="1" ht="18.75" customHeight="1">
      <c r="A12" s="12">
        <v>710</v>
      </c>
      <c r="B12" s="12"/>
      <c r="C12" s="12"/>
      <c r="D12" s="10" t="s">
        <v>100</v>
      </c>
      <c r="E12" s="8">
        <f>E13</f>
        <v>9469</v>
      </c>
      <c r="F12" s="8">
        <f>F13</f>
        <v>9469</v>
      </c>
    </row>
    <row r="13" spans="1:6" ht="17.25" customHeight="1">
      <c r="A13" s="7"/>
      <c r="B13" s="7">
        <v>71004</v>
      </c>
      <c r="C13" s="7"/>
      <c r="D13" s="14" t="s">
        <v>150</v>
      </c>
      <c r="E13" s="4">
        <f>E14</f>
        <v>9469</v>
      </c>
      <c r="F13" s="4">
        <f>F15</f>
        <v>9469</v>
      </c>
    </row>
    <row r="14" spans="1:6" ht="41.25" customHeight="1">
      <c r="A14" s="7"/>
      <c r="B14" s="7"/>
      <c r="C14" s="7">
        <v>2310</v>
      </c>
      <c r="D14" s="14" t="s">
        <v>103</v>
      </c>
      <c r="E14" s="4">
        <v>9469</v>
      </c>
      <c r="F14" s="4"/>
    </row>
    <row r="15" spans="1:6" ht="15.75" customHeight="1">
      <c r="A15" s="7"/>
      <c r="B15" s="7"/>
      <c r="C15" s="7">
        <v>4300</v>
      </c>
      <c r="D15" s="14" t="s">
        <v>25</v>
      </c>
      <c r="E15" s="4"/>
      <c r="F15" s="4">
        <v>9469</v>
      </c>
    </row>
    <row r="16" spans="1:6" s="83" customFormat="1" ht="18.75" customHeight="1">
      <c r="A16" s="12">
        <v>750</v>
      </c>
      <c r="B16" s="12"/>
      <c r="C16" s="12"/>
      <c r="D16" s="10" t="s">
        <v>70</v>
      </c>
      <c r="E16" s="8">
        <f>E17</f>
        <v>6000</v>
      </c>
      <c r="F16" s="8">
        <f>F17</f>
        <v>21000</v>
      </c>
    </row>
    <row r="17" spans="1:6" ht="18.75" customHeight="1">
      <c r="A17" s="7"/>
      <c r="B17" s="7">
        <v>75023</v>
      </c>
      <c r="C17" s="7"/>
      <c r="D17" s="14" t="s">
        <v>71</v>
      </c>
      <c r="E17" s="4">
        <f>E18</f>
        <v>6000</v>
      </c>
      <c r="F17" s="4">
        <f>F19</f>
        <v>21000</v>
      </c>
    </row>
    <row r="18" spans="1:6" ht="15.75" customHeight="1">
      <c r="A18" s="7"/>
      <c r="B18" s="7"/>
      <c r="C18" s="7">
        <v>4270</v>
      </c>
      <c r="D18" s="14" t="s">
        <v>26</v>
      </c>
      <c r="E18" s="4">
        <v>6000</v>
      </c>
      <c r="F18" s="4"/>
    </row>
    <row r="19" spans="1:6" ht="26.25" customHeight="1">
      <c r="A19" s="7"/>
      <c r="B19" s="7"/>
      <c r="C19" s="7">
        <v>6060</v>
      </c>
      <c r="D19" s="14" t="s">
        <v>42</v>
      </c>
      <c r="E19" s="4"/>
      <c r="F19" s="4">
        <v>21000</v>
      </c>
    </row>
    <row r="20" spans="1:6" s="83" customFormat="1" ht="20.25" customHeight="1">
      <c r="A20" s="12">
        <v>801</v>
      </c>
      <c r="B20" s="12"/>
      <c r="C20" s="12"/>
      <c r="D20" s="10" t="s">
        <v>14</v>
      </c>
      <c r="E20" s="8">
        <f>E23</f>
        <v>3470</v>
      </c>
      <c r="F20" s="8">
        <f>F21+F23</f>
        <v>3470</v>
      </c>
    </row>
    <row r="21" spans="1:6" ht="18.75" customHeight="1">
      <c r="A21" s="7"/>
      <c r="B21" s="7">
        <v>80101</v>
      </c>
      <c r="C21" s="7"/>
      <c r="D21" s="14" t="s">
        <v>15</v>
      </c>
      <c r="E21" s="4"/>
      <c r="F21" s="4">
        <f>F22</f>
        <v>2446</v>
      </c>
    </row>
    <row r="22" spans="1:6" ht="15.75" customHeight="1">
      <c r="A22" s="7"/>
      <c r="B22" s="7"/>
      <c r="C22" s="7">
        <v>4210</v>
      </c>
      <c r="D22" s="14" t="s">
        <v>39</v>
      </c>
      <c r="E22" s="4"/>
      <c r="F22" s="4">
        <v>2446</v>
      </c>
    </row>
    <row r="23" spans="1:6" ht="18.75" customHeight="1">
      <c r="A23" s="7"/>
      <c r="B23" s="7">
        <v>80110</v>
      </c>
      <c r="C23" s="7"/>
      <c r="D23" s="14" t="s">
        <v>125</v>
      </c>
      <c r="E23" s="4">
        <f>E25</f>
        <v>3470</v>
      </c>
      <c r="F23" s="4">
        <f>F24</f>
        <v>1024</v>
      </c>
    </row>
    <row r="24" spans="1:6" ht="17.25" customHeight="1">
      <c r="A24" s="7"/>
      <c r="B24" s="7"/>
      <c r="C24" s="7">
        <v>4210</v>
      </c>
      <c r="D24" s="14" t="s">
        <v>39</v>
      </c>
      <c r="E24" s="4"/>
      <c r="F24" s="4">
        <v>1024</v>
      </c>
    </row>
    <row r="25" spans="1:6" ht="17.25" customHeight="1">
      <c r="A25" s="7"/>
      <c r="B25" s="7"/>
      <c r="C25" s="7">
        <v>6060</v>
      </c>
      <c r="D25" s="14" t="s">
        <v>42</v>
      </c>
      <c r="E25" s="4">
        <v>3470</v>
      </c>
      <c r="F25" s="4"/>
    </row>
    <row r="26" spans="1:6" s="83" customFormat="1" ht="20.25" customHeight="1">
      <c r="A26" s="12">
        <v>900</v>
      </c>
      <c r="B26" s="12"/>
      <c r="C26" s="12"/>
      <c r="D26" s="10" t="s">
        <v>27</v>
      </c>
      <c r="E26" s="8">
        <f>E27</f>
        <v>672</v>
      </c>
      <c r="F26" s="8">
        <f>F27</f>
        <v>672</v>
      </c>
    </row>
    <row r="27" spans="1:6" ht="17.25" customHeight="1">
      <c r="A27" s="7"/>
      <c r="B27" s="7">
        <v>90015</v>
      </c>
      <c r="C27" s="7"/>
      <c r="D27" s="14" t="s">
        <v>104</v>
      </c>
      <c r="E27" s="4">
        <f>E29</f>
        <v>672</v>
      </c>
      <c r="F27" s="4">
        <f>F28</f>
        <v>672</v>
      </c>
    </row>
    <row r="28" spans="1:6" ht="15.75" customHeight="1">
      <c r="A28" s="7"/>
      <c r="B28" s="7"/>
      <c r="C28" s="7">
        <v>4210</v>
      </c>
      <c r="D28" s="14" t="s">
        <v>39</v>
      </c>
      <c r="E28" s="4"/>
      <c r="F28" s="4">
        <v>672</v>
      </c>
    </row>
    <row r="29" spans="1:6" ht="15.75" customHeight="1">
      <c r="A29" s="7"/>
      <c r="B29" s="7"/>
      <c r="C29" s="7">
        <v>6050</v>
      </c>
      <c r="D29" s="14" t="s">
        <v>36</v>
      </c>
      <c r="E29" s="4">
        <v>672</v>
      </c>
      <c r="F29" s="4"/>
    </row>
    <row r="30" spans="1:6" s="83" customFormat="1" ht="18.75" customHeight="1">
      <c r="A30" s="12">
        <v>926</v>
      </c>
      <c r="B30" s="12"/>
      <c r="C30" s="12"/>
      <c r="D30" s="10" t="s">
        <v>116</v>
      </c>
      <c r="E30" s="8">
        <f>E31</f>
        <v>10000</v>
      </c>
      <c r="F30" s="8">
        <f>F31</f>
        <v>10000</v>
      </c>
    </row>
    <row r="31" spans="1:6" ht="17.25" customHeight="1">
      <c r="A31" s="7"/>
      <c r="B31" s="7">
        <v>92605</v>
      </c>
      <c r="C31" s="7"/>
      <c r="D31" s="14" t="s">
        <v>117</v>
      </c>
      <c r="E31" s="4">
        <f>E36</f>
        <v>10000</v>
      </c>
      <c r="F31" s="4">
        <f>F32+F33+F34+F35</f>
        <v>10000</v>
      </c>
    </row>
    <row r="32" spans="1:6" ht="15.75" customHeight="1">
      <c r="A32" s="7"/>
      <c r="B32" s="7"/>
      <c r="C32" s="7">
        <v>4210</v>
      </c>
      <c r="D32" s="14" t="s">
        <v>39</v>
      </c>
      <c r="E32" s="4"/>
      <c r="F32" s="4">
        <v>2000</v>
      </c>
    </row>
    <row r="33" spans="1:6" ht="15.75" customHeight="1">
      <c r="A33" s="7"/>
      <c r="B33" s="7"/>
      <c r="C33" s="7">
        <v>4300</v>
      </c>
      <c r="D33" s="14" t="s">
        <v>118</v>
      </c>
      <c r="E33" s="4"/>
      <c r="F33" s="4">
        <v>3600</v>
      </c>
    </row>
    <row r="34" spans="1:6" ht="15.75" customHeight="1">
      <c r="A34" s="7"/>
      <c r="B34" s="7"/>
      <c r="C34" s="7">
        <v>4410</v>
      </c>
      <c r="D34" s="14" t="s">
        <v>119</v>
      </c>
      <c r="E34" s="4"/>
      <c r="F34" s="4">
        <v>3000</v>
      </c>
    </row>
    <row r="35" spans="1:6" ht="15.75" customHeight="1">
      <c r="A35" s="7"/>
      <c r="B35" s="7"/>
      <c r="C35" s="7">
        <v>4430</v>
      </c>
      <c r="D35" s="14" t="s">
        <v>120</v>
      </c>
      <c r="E35" s="4"/>
      <c r="F35" s="4">
        <v>1400</v>
      </c>
    </row>
    <row r="36" spans="1:6" ht="15.75" customHeight="1">
      <c r="A36" s="7"/>
      <c r="B36" s="7"/>
      <c r="C36" s="7">
        <v>6050</v>
      </c>
      <c r="D36" s="14" t="s">
        <v>36</v>
      </c>
      <c r="E36" s="4">
        <v>10000</v>
      </c>
      <c r="F36" s="4"/>
    </row>
    <row r="37" spans="1:6" ht="21" customHeight="1">
      <c r="A37" s="3"/>
      <c r="B37" s="3"/>
      <c r="C37" s="84"/>
      <c r="D37" s="5" t="s">
        <v>121</v>
      </c>
      <c r="E37" s="6">
        <f>E9+E12+E16+E20+E26+E30</f>
        <v>44611</v>
      </c>
      <c r="F37" s="6">
        <f>F12+F16+F20+F26+F30</f>
        <v>44611</v>
      </c>
    </row>
    <row r="38" spans="2:3" ht="12" customHeight="1">
      <c r="B38" s="86" t="s">
        <v>101</v>
      </c>
      <c r="C38" s="86"/>
    </row>
    <row r="39" spans="1:6" ht="219" customHeight="1">
      <c r="A39" s="100" t="s">
        <v>145</v>
      </c>
      <c r="B39" s="100"/>
      <c r="C39" s="100"/>
      <c r="D39" s="100"/>
      <c r="E39" s="100"/>
      <c r="F39" s="100"/>
    </row>
    <row r="40" spans="4:6" ht="17.25" customHeight="1">
      <c r="D40" s="101" t="s">
        <v>10</v>
      </c>
      <c r="E40" s="101"/>
      <c r="F40" s="101"/>
    </row>
    <row r="42" spans="5:6" ht="14.25">
      <c r="E42" s="97" t="s">
        <v>19</v>
      </c>
      <c r="F42" s="97"/>
    </row>
  </sheetData>
  <mergeCells count="9">
    <mergeCell ref="C1:F1"/>
    <mergeCell ref="D2:F2"/>
    <mergeCell ref="D3:F3"/>
    <mergeCell ref="A5:F5"/>
    <mergeCell ref="E42:F42"/>
    <mergeCell ref="A6:F6"/>
    <mergeCell ref="A7:B7"/>
    <mergeCell ref="A39:F39"/>
    <mergeCell ref="D40:F40"/>
  </mergeCells>
  <printOptions/>
  <pageMargins left="0.54" right="0.33" top="0.56" bottom="0.46" header="0.32" footer="0.46"/>
  <pageSetup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1" sqref="B1:C1"/>
    </sheetView>
  </sheetViews>
  <sheetFormatPr defaultColWidth="9.00390625" defaultRowHeight="12.75"/>
  <cols>
    <col min="1" max="1" width="6.00390625" style="2" customWidth="1"/>
    <col min="2" max="2" width="64.875" style="2" customWidth="1"/>
    <col min="3" max="3" width="18.25390625" style="2" customWidth="1"/>
    <col min="4" max="16384" width="9.125" style="2" customWidth="1"/>
  </cols>
  <sheetData>
    <row r="1" spans="2:3" ht="14.25">
      <c r="B1" s="101" t="s">
        <v>147</v>
      </c>
      <c r="C1" s="101"/>
    </row>
    <row r="2" spans="2:3" ht="14.25">
      <c r="B2" s="97" t="s">
        <v>140</v>
      </c>
      <c r="C2" s="97"/>
    </row>
    <row r="3" spans="2:3" ht="14.25">
      <c r="B3" s="97" t="s">
        <v>141</v>
      </c>
      <c r="C3" s="97"/>
    </row>
    <row r="6" spans="1:3" ht="14.25">
      <c r="A6" s="97" t="s">
        <v>126</v>
      </c>
      <c r="B6" s="97"/>
      <c r="C6" s="97"/>
    </row>
    <row r="7" spans="1:3" ht="14.25">
      <c r="A7" s="97" t="s">
        <v>133</v>
      </c>
      <c r="B7" s="97"/>
      <c r="C7" s="97"/>
    </row>
    <row r="8" spans="1:3" ht="14.25">
      <c r="A8" s="97" t="s">
        <v>127</v>
      </c>
      <c r="B8" s="97"/>
      <c r="C8" s="97"/>
    </row>
    <row r="10" ht="23.25" customHeight="1">
      <c r="A10" s="2" t="s">
        <v>128</v>
      </c>
    </row>
    <row r="11" spans="1:2" ht="18.75" customHeight="1">
      <c r="A11" s="102" t="s">
        <v>139</v>
      </c>
      <c r="B11" s="102"/>
    </row>
    <row r="12" spans="1:3" ht="14.25">
      <c r="A12" s="3" t="s">
        <v>44</v>
      </c>
      <c r="B12" s="87" t="s">
        <v>129</v>
      </c>
      <c r="C12" s="87" t="s">
        <v>7</v>
      </c>
    </row>
    <row r="13" spans="1:3" ht="17.25" customHeight="1">
      <c r="A13" s="87">
        <v>1</v>
      </c>
      <c r="B13" s="3" t="s">
        <v>142</v>
      </c>
      <c r="C13" s="3">
        <v>0</v>
      </c>
    </row>
    <row r="14" spans="1:3" s="83" customFormat="1" ht="20.25" customHeight="1">
      <c r="A14" s="89">
        <v>2</v>
      </c>
      <c r="B14" s="90" t="s">
        <v>130</v>
      </c>
      <c r="C14" s="8">
        <f>C15+C16</f>
        <v>7760</v>
      </c>
    </row>
    <row r="15" spans="1:3" ht="28.5">
      <c r="A15" s="87"/>
      <c r="B15" s="40" t="s">
        <v>134</v>
      </c>
      <c r="C15" s="4">
        <v>5760</v>
      </c>
    </row>
    <row r="16" spans="1:3" ht="20.25" customHeight="1">
      <c r="A16" s="87"/>
      <c r="B16" s="88" t="s">
        <v>143</v>
      </c>
      <c r="C16" s="4">
        <v>2000</v>
      </c>
    </row>
    <row r="17" spans="1:3" s="83" customFormat="1" ht="23.25" customHeight="1">
      <c r="A17" s="89">
        <v>3</v>
      </c>
      <c r="B17" s="90" t="s">
        <v>131</v>
      </c>
      <c r="C17" s="4">
        <f>C19+C20</f>
        <v>7000</v>
      </c>
    </row>
    <row r="18" spans="1:3" ht="14.25">
      <c r="A18" s="87"/>
      <c r="B18" s="3" t="s">
        <v>135</v>
      </c>
      <c r="C18" s="3"/>
    </row>
    <row r="19" spans="1:3" ht="17.25" customHeight="1">
      <c r="A19" s="87"/>
      <c r="B19" s="3" t="s">
        <v>136</v>
      </c>
      <c r="C19" s="4">
        <v>2000</v>
      </c>
    </row>
    <row r="20" spans="1:3" ht="18.75" customHeight="1">
      <c r="A20" s="87"/>
      <c r="B20" s="3" t="s">
        <v>137</v>
      </c>
      <c r="C20" s="4">
        <v>5000</v>
      </c>
    </row>
    <row r="21" spans="1:3" ht="27.75" customHeight="1">
      <c r="A21" s="87">
        <v>4</v>
      </c>
      <c r="B21" s="3" t="s">
        <v>132</v>
      </c>
      <c r="C21" s="4">
        <f>C13+C14-C17</f>
        <v>760</v>
      </c>
    </row>
    <row r="24" spans="2:3" ht="14.25">
      <c r="B24" s="101" t="s">
        <v>10</v>
      </c>
      <c r="C24" s="101"/>
    </row>
    <row r="25" spans="2:3" ht="32.25" customHeight="1">
      <c r="B25" s="97" t="s">
        <v>138</v>
      </c>
      <c r="C25" s="97"/>
    </row>
  </sheetData>
  <mergeCells count="9">
    <mergeCell ref="B24:C24"/>
    <mergeCell ref="B25:C25"/>
    <mergeCell ref="A6:C6"/>
    <mergeCell ref="A7:C7"/>
    <mergeCell ref="A8:C8"/>
    <mergeCell ref="B1:C1"/>
    <mergeCell ref="B2:C2"/>
    <mergeCell ref="B3:C3"/>
    <mergeCell ref="A11:B11"/>
  </mergeCells>
  <printOptions/>
  <pageMargins left="0.75" right="0.54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6"/>
  <sheetViews>
    <sheetView workbookViewId="0" topLeftCell="A1">
      <selection activeCell="E9" sqref="E9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61.125" style="0" customWidth="1"/>
    <col min="6" max="6" width="13.75390625" style="0" customWidth="1"/>
    <col min="7" max="7" width="11.375" style="0" customWidth="1"/>
    <col min="8" max="8" width="12.25390625" style="0" customWidth="1"/>
    <col min="9" max="9" width="12.875" style="0" customWidth="1"/>
  </cols>
  <sheetData>
    <row r="1" spans="7:9" ht="13.5" customHeight="1">
      <c r="G1" s="103" t="s">
        <v>148</v>
      </c>
      <c r="H1" s="103"/>
      <c r="I1" s="103"/>
    </row>
    <row r="2" spans="7:9" ht="12.75">
      <c r="G2" s="103" t="s">
        <v>20</v>
      </c>
      <c r="H2" s="103"/>
      <c r="I2" s="103"/>
    </row>
    <row r="3" spans="7:9" ht="15" customHeight="1">
      <c r="G3" s="103" t="s">
        <v>107</v>
      </c>
      <c r="H3" s="103"/>
      <c r="I3" s="103"/>
    </row>
    <row r="4" spans="3:8" ht="16.5" customHeight="1">
      <c r="C4" s="104" t="s">
        <v>43</v>
      </c>
      <c r="D4" s="104"/>
      <c r="E4" s="104"/>
      <c r="F4" s="104"/>
      <c r="G4" s="104"/>
      <c r="H4" s="104"/>
    </row>
    <row r="5" spans="3:8" ht="16.5" customHeight="1">
      <c r="C5" s="44"/>
      <c r="D5" s="44"/>
      <c r="E5" s="44"/>
      <c r="F5" s="44"/>
      <c r="G5" s="44"/>
      <c r="H5" s="44"/>
    </row>
    <row r="6" spans="1:12" s="51" customFormat="1" ht="27" customHeight="1">
      <c r="A6" s="45" t="s">
        <v>44</v>
      </c>
      <c r="B6" s="45" t="s">
        <v>3</v>
      </c>
      <c r="C6" s="46" t="s">
        <v>4</v>
      </c>
      <c r="D6" s="46" t="s">
        <v>5</v>
      </c>
      <c r="E6" s="47" t="s">
        <v>45</v>
      </c>
      <c r="F6" s="48" t="s">
        <v>46</v>
      </c>
      <c r="G6" s="49" t="s">
        <v>47</v>
      </c>
      <c r="H6" s="49" t="s">
        <v>48</v>
      </c>
      <c r="I6" s="49" t="s">
        <v>49</v>
      </c>
      <c r="J6" s="25"/>
      <c r="K6" s="1"/>
      <c r="L6" s="50"/>
    </row>
    <row r="7" spans="1:12" s="51" customFormat="1" ht="14.25" customHeight="1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1"/>
      <c r="K7" s="1"/>
      <c r="L7" s="50"/>
    </row>
    <row r="8" spans="1:12" s="51" customFormat="1" ht="25.5" customHeight="1">
      <c r="A8" s="53">
        <v>1</v>
      </c>
      <c r="B8" s="53" t="s">
        <v>11</v>
      </c>
      <c r="C8" s="53" t="s">
        <v>12</v>
      </c>
      <c r="D8" s="53">
        <v>6050</v>
      </c>
      <c r="E8" s="54" t="s">
        <v>50</v>
      </c>
      <c r="F8" s="55">
        <v>13000</v>
      </c>
      <c r="G8" s="55"/>
      <c r="H8" s="55"/>
      <c r="I8" s="55">
        <f>F8+G8</f>
        <v>13000</v>
      </c>
      <c r="J8" s="1"/>
      <c r="K8" s="1"/>
      <c r="L8" s="50"/>
    </row>
    <row r="9" spans="1:12" s="51" customFormat="1" ht="37.5" customHeight="1">
      <c r="A9" s="53">
        <v>2</v>
      </c>
      <c r="B9" s="53"/>
      <c r="C9" s="53" t="s">
        <v>12</v>
      </c>
      <c r="D9" s="53">
        <v>6050</v>
      </c>
      <c r="E9" s="54" t="s">
        <v>149</v>
      </c>
      <c r="F9" s="55">
        <v>55000</v>
      </c>
      <c r="G9" s="55"/>
      <c r="H9" s="55"/>
      <c r="I9" s="55">
        <f>F9</f>
        <v>55000</v>
      </c>
      <c r="J9" s="1"/>
      <c r="K9" s="1"/>
      <c r="L9" s="50"/>
    </row>
    <row r="10" spans="1:12" s="51" customFormat="1" ht="25.5" customHeight="1">
      <c r="A10" s="53">
        <v>3</v>
      </c>
      <c r="B10" s="53"/>
      <c r="C10" s="53" t="s">
        <v>12</v>
      </c>
      <c r="D10" s="53">
        <v>6050</v>
      </c>
      <c r="E10" s="54" t="s">
        <v>108</v>
      </c>
      <c r="F10" s="55">
        <v>12000</v>
      </c>
      <c r="G10" s="55"/>
      <c r="H10" s="55"/>
      <c r="I10" s="55">
        <f>F10</f>
        <v>12000</v>
      </c>
      <c r="J10" s="1"/>
      <c r="K10" s="1"/>
      <c r="L10" s="50"/>
    </row>
    <row r="11" spans="1:12" s="51" customFormat="1" ht="16.5" customHeight="1">
      <c r="A11" s="52"/>
      <c r="B11" s="52"/>
      <c r="C11" s="52"/>
      <c r="E11" s="56" t="s">
        <v>51</v>
      </c>
      <c r="F11" s="57">
        <f>F8+F9+F10</f>
        <v>80000</v>
      </c>
      <c r="G11" s="55">
        <f>SUM(G9)</f>
        <v>0</v>
      </c>
      <c r="H11" s="57">
        <f>SUM(H8:H8)</f>
        <v>0</v>
      </c>
      <c r="I11" s="57">
        <f>I8+I9+I10</f>
        <v>80000</v>
      </c>
      <c r="J11" s="1"/>
      <c r="K11" s="1"/>
      <c r="L11" s="50"/>
    </row>
    <row r="12" spans="1:12" s="51" customFormat="1" ht="18.75" customHeight="1">
      <c r="A12" s="52">
        <v>4</v>
      </c>
      <c r="B12" s="52">
        <v>400</v>
      </c>
      <c r="C12" s="52">
        <v>40002</v>
      </c>
      <c r="D12" s="52">
        <v>6060</v>
      </c>
      <c r="E12" s="58" t="s">
        <v>52</v>
      </c>
      <c r="F12" s="59">
        <v>15000</v>
      </c>
      <c r="G12" s="55"/>
      <c r="H12" s="59">
        <v>15000</v>
      </c>
      <c r="I12" s="59">
        <f>F12-H12</f>
        <v>0</v>
      </c>
      <c r="J12" s="1"/>
      <c r="K12" s="1"/>
      <c r="L12" s="50"/>
    </row>
    <row r="13" spans="1:248" s="51" customFormat="1" ht="18.75" customHeight="1">
      <c r="A13" s="52">
        <v>5</v>
      </c>
      <c r="B13" s="52">
        <v>600</v>
      </c>
      <c r="C13" s="52">
        <v>60016</v>
      </c>
      <c r="D13" s="52">
        <v>6050</v>
      </c>
      <c r="E13" s="58" t="s">
        <v>53</v>
      </c>
      <c r="F13" s="59">
        <v>80000</v>
      </c>
      <c r="G13" s="55"/>
      <c r="H13" s="60"/>
      <c r="I13" s="59">
        <f>F13</f>
        <v>80000</v>
      </c>
      <c r="J13" s="1"/>
      <c r="K13" s="1"/>
      <c r="L13" s="61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</row>
    <row r="14" spans="1:248" s="51" customFormat="1" ht="18.75" customHeight="1">
      <c r="A14" s="52"/>
      <c r="B14" s="52"/>
      <c r="C14" s="52">
        <v>60016</v>
      </c>
      <c r="D14" s="52">
        <v>6050</v>
      </c>
      <c r="E14" s="58" t="s">
        <v>113</v>
      </c>
      <c r="F14" s="59"/>
      <c r="G14" s="55">
        <v>14000</v>
      </c>
      <c r="H14" s="60"/>
      <c r="I14" s="59">
        <f>F14+G14</f>
        <v>14000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60" customFormat="1" ht="18.75" customHeight="1">
      <c r="A15" s="72"/>
      <c r="B15" s="72"/>
      <c r="C15" s="72"/>
      <c r="D15" s="72"/>
      <c r="E15" s="56" t="s">
        <v>112</v>
      </c>
      <c r="F15" s="57">
        <f>SUM(F13:F14)</f>
        <v>80000</v>
      </c>
      <c r="G15" s="57">
        <f>SUM(G14)</f>
        <v>14000</v>
      </c>
      <c r="I15" s="57">
        <f>SUM(I13:I14)</f>
        <v>94000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</row>
    <row r="16" spans="1:248" s="51" customFormat="1" ht="18.75" customHeight="1">
      <c r="A16" s="52">
        <v>6</v>
      </c>
      <c r="B16" s="52">
        <v>700</v>
      </c>
      <c r="C16" s="52">
        <v>70005</v>
      </c>
      <c r="D16" s="52">
        <v>6060</v>
      </c>
      <c r="E16" s="58" t="s">
        <v>54</v>
      </c>
      <c r="F16" s="59">
        <v>20000</v>
      </c>
      <c r="G16" s="55"/>
      <c r="H16" s="60"/>
      <c r="I16" s="59">
        <f>F16+G16</f>
        <v>20000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51" customFormat="1" ht="18.75" customHeight="1">
      <c r="A17" s="52">
        <v>7</v>
      </c>
      <c r="B17" s="52">
        <v>750</v>
      </c>
      <c r="C17" s="52">
        <v>75023</v>
      </c>
      <c r="D17" s="52">
        <v>6060</v>
      </c>
      <c r="E17" s="63" t="s">
        <v>55</v>
      </c>
      <c r="F17" s="55">
        <v>10000</v>
      </c>
      <c r="G17" s="55"/>
      <c r="H17" s="55"/>
      <c r="I17" s="55">
        <f>F17+G17</f>
        <v>10000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s="51" customFormat="1" ht="18.75" customHeight="1">
      <c r="A18" s="52">
        <v>8</v>
      </c>
      <c r="B18" s="52"/>
      <c r="C18" s="52">
        <v>75023</v>
      </c>
      <c r="D18" s="52">
        <v>6060</v>
      </c>
      <c r="E18" s="63" t="s">
        <v>109</v>
      </c>
      <c r="F18" s="55">
        <v>4000</v>
      </c>
      <c r="G18" s="55">
        <v>31000</v>
      </c>
      <c r="H18" s="55"/>
      <c r="I18" s="55">
        <f>F18+G18</f>
        <v>35000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60" customFormat="1" ht="15.75" customHeight="1">
      <c r="A19" s="72"/>
      <c r="B19" s="72"/>
      <c r="C19" s="72"/>
      <c r="D19" s="72"/>
      <c r="E19" s="56" t="s">
        <v>110</v>
      </c>
      <c r="F19" s="57">
        <f>SUM(F17:F18)</f>
        <v>14000</v>
      </c>
      <c r="G19" s="57">
        <f>SUM(G18)</f>
        <v>31000</v>
      </c>
      <c r="H19" s="57"/>
      <c r="I19" s="57">
        <f>SUM(I17:I18)</f>
        <v>45000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</row>
    <row r="20" spans="1:248" s="51" customFormat="1" ht="36.75" customHeight="1">
      <c r="A20" s="53">
        <v>9</v>
      </c>
      <c r="B20" s="53">
        <v>801</v>
      </c>
      <c r="C20" s="53">
        <v>80101</v>
      </c>
      <c r="D20" s="53">
        <v>6050</v>
      </c>
      <c r="E20" s="64" t="s">
        <v>56</v>
      </c>
      <c r="F20" s="55">
        <v>565000</v>
      </c>
      <c r="G20" s="55"/>
      <c r="H20" s="55"/>
      <c r="I20" s="55">
        <f>F20+G20</f>
        <v>565000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51" customFormat="1" ht="15.75" customHeight="1">
      <c r="A21" s="53"/>
      <c r="B21" s="53"/>
      <c r="C21" s="53"/>
      <c r="D21" s="53"/>
      <c r="E21" s="64" t="s">
        <v>57</v>
      </c>
      <c r="F21" s="55">
        <v>53000</v>
      </c>
      <c r="G21" s="55"/>
      <c r="H21" s="55"/>
      <c r="I21" s="55">
        <f>F21</f>
        <v>53000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51" customFormat="1" ht="15.75" customHeight="1">
      <c r="A22" s="53">
        <v>10</v>
      </c>
      <c r="B22" s="53"/>
      <c r="C22" s="53">
        <v>80101</v>
      </c>
      <c r="D22" s="53">
        <v>6060</v>
      </c>
      <c r="E22" s="58" t="s">
        <v>111</v>
      </c>
      <c r="F22" s="55">
        <v>45000</v>
      </c>
      <c r="G22" s="55"/>
      <c r="H22" s="55"/>
      <c r="I22" s="55">
        <f>F22</f>
        <v>45000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51" customFormat="1" ht="18.75" customHeight="1">
      <c r="A23" s="52">
        <v>11</v>
      </c>
      <c r="B23" s="53"/>
      <c r="C23" s="53">
        <v>80110</v>
      </c>
      <c r="D23" s="53">
        <v>6050</v>
      </c>
      <c r="E23" s="63" t="s">
        <v>58</v>
      </c>
      <c r="F23" s="55">
        <v>364503</v>
      </c>
      <c r="G23" s="55"/>
      <c r="H23" s="55"/>
      <c r="I23" s="55">
        <f>F23+G23</f>
        <v>364503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51" customFormat="1" ht="17.25" customHeight="1">
      <c r="A24" s="52">
        <v>12</v>
      </c>
      <c r="B24" s="53"/>
      <c r="C24" s="53">
        <v>80110</v>
      </c>
      <c r="D24" s="53">
        <v>6060</v>
      </c>
      <c r="E24" s="63" t="s">
        <v>59</v>
      </c>
      <c r="F24" s="55">
        <v>278900</v>
      </c>
      <c r="G24" s="55"/>
      <c r="H24" s="55">
        <v>3470</v>
      </c>
      <c r="I24" s="55">
        <f>F24-H24</f>
        <v>275430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s="51" customFormat="1" ht="15.75" customHeight="1">
      <c r="A25" s="52"/>
      <c r="B25" s="52"/>
      <c r="C25" s="52"/>
      <c r="E25" s="56" t="s">
        <v>60</v>
      </c>
      <c r="F25" s="57">
        <f>F20+F22+F23+F24</f>
        <v>1253403</v>
      </c>
      <c r="G25" s="57"/>
      <c r="H25" s="57">
        <f>H24</f>
        <v>3470</v>
      </c>
      <c r="I25" s="57">
        <f>I20+I22+I23+I24</f>
        <v>1249933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51" customFormat="1" ht="20.25" customHeight="1">
      <c r="A26" s="52">
        <v>13</v>
      </c>
      <c r="B26" s="52">
        <v>852</v>
      </c>
      <c r="C26" s="52">
        <v>85212</v>
      </c>
      <c r="D26" s="51">
        <v>6060</v>
      </c>
      <c r="E26" s="75" t="s">
        <v>69</v>
      </c>
      <c r="F26" s="57">
        <v>6800</v>
      </c>
      <c r="G26" s="59"/>
      <c r="H26" s="59"/>
      <c r="I26" s="59">
        <f>F26</f>
        <v>6800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51" customFormat="1" ht="26.25" customHeight="1">
      <c r="A27" s="53">
        <v>14</v>
      </c>
      <c r="B27" s="53">
        <v>900</v>
      </c>
      <c r="C27" s="53">
        <v>90001</v>
      </c>
      <c r="D27" s="53">
        <v>6050</v>
      </c>
      <c r="E27" s="54" t="s">
        <v>61</v>
      </c>
      <c r="F27" s="55">
        <v>984185</v>
      </c>
      <c r="G27" s="55"/>
      <c r="H27" s="55"/>
      <c r="I27" s="55">
        <f>F27+G27</f>
        <v>984185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51" customFormat="1" ht="24.75" customHeight="1">
      <c r="A28" s="52">
        <v>15</v>
      </c>
      <c r="B28" s="65"/>
      <c r="C28" s="65">
        <v>90015</v>
      </c>
      <c r="D28" s="65">
        <v>6050</v>
      </c>
      <c r="E28" s="63" t="s">
        <v>62</v>
      </c>
      <c r="F28" s="55">
        <v>46830</v>
      </c>
      <c r="G28" s="55"/>
      <c r="H28" s="55"/>
      <c r="I28" s="55">
        <f>F28</f>
        <v>46830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s="68" customFormat="1" ht="18.75" customHeight="1">
      <c r="A29" s="53">
        <v>16</v>
      </c>
      <c r="B29" s="66"/>
      <c r="C29" s="66" t="s">
        <v>63</v>
      </c>
      <c r="D29" s="66" t="s">
        <v>64</v>
      </c>
      <c r="E29" s="58" t="s">
        <v>65</v>
      </c>
      <c r="F29" s="59">
        <v>6170</v>
      </c>
      <c r="G29" s="59"/>
      <c r="H29" s="59"/>
      <c r="I29" s="59">
        <f>F29</f>
        <v>6170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</row>
    <row r="30" spans="1:248" s="68" customFormat="1" ht="20.25" customHeight="1">
      <c r="A30" s="52">
        <v>17</v>
      </c>
      <c r="B30" s="66"/>
      <c r="C30" s="66" t="s">
        <v>63</v>
      </c>
      <c r="D30" s="66" t="s">
        <v>64</v>
      </c>
      <c r="E30" s="58" t="s">
        <v>66</v>
      </c>
      <c r="F30" s="59">
        <v>15000</v>
      </c>
      <c r="G30" s="59"/>
      <c r="H30" s="59">
        <v>672</v>
      </c>
      <c r="I30" s="59">
        <f>F30-H30</f>
        <v>14328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</row>
    <row r="31" spans="1:248" s="60" customFormat="1" ht="18.75" customHeight="1">
      <c r="A31" s="69"/>
      <c r="B31" s="70"/>
      <c r="C31" s="70"/>
      <c r="D31" s="70"/>
      <c r="E31" s="56" t="s">
        <v>67</v>
      </c>
      <c r="F31" s="57">
        <f>F27+F28+F29+F30</f>
        <v>1052185</v>
      </c>
      <c r="G31" s="57">
        <f>G27</f>
        <v>0</v>
      </c>
      <c r="H31" s="57">
        <f>SUM(H27:H30)</f>
        <v>672</v>
      </c>
      <c r="I31" s="57">
        <f>I27+I28+I29+I30</f>
        <v>1051513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</row>
    <row r="32" spans="1:248" s="51" customFormat="1" ht="19.5" customHeight="1">
      <c r="A32" s="52">
        <v>18</v>
      </c>
      <c r="B32" s="52">
        <v>926</v>
      </c>
      <c r="C32" s="52">
        <v>92605</v>
      </c>
      <c r="D32" s="52">
        <v>6050</v>
      </c>
      <c r="E32" s="63" t="s">
        <v>68</v>
      </c>
      <c r="F32" s="55">
        <v>25000</v>
      </c>
      <c r="G32" s="55"/>
      <c r="H32" s="55">
        <v>10000</v>
      </c>
      <c r="I32" s="55">
        <f>F32-H32</f>
        <v>15000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5:248" s="73" customFormat="1" ht="20.25" customHeight="1">
      <c r="E33" s="73" t="s">
        <v>13</v>
      </c>
      <c r="F33" s="74">
        <f>F11+F12+F13+F16+F19+F25+F26+F31+F32</f>
        <v>2546388</v>
      </c>
      <c r="G33" s="74">
        <f>G15+G19</f>
        <v>45000</v>
      </c>
      <c r="H33" s="74">
        <f>H12+H25+H31+H32</f>
        <v>29142</v>
      </c>
      <c r="I33" s="74">
        <f>I11+I12+I15+I16+I19+I25+I26+I31+I32</f>
        <v>2562246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</row>
    <row r="34" spans="7:9" ht="12.75">
      <c r="G34" s="103" t="s">
        <v>10</v>
      </c>
      <c r="H34" s="103"/>
      <c r="I34" s="103"/>
    </row>
    <row r="36" spans="7:9" ht="12.75">
      <c r="G36" s="103" t="s">
        <v>19</v>
      </c>
      <c r="H36" s="103"/>
      <c r="I36" s="103"/>
    </row>
  </sheetData>
  <mergeCells count="6">
    <mergeCell ref="G34:I34"/>
    <mergeCell ref="G36:I36"/>
    <mergeCell ref="G1:I1"/>
    <mergeCell ref="G2:I2"/>
    <mergeCell ref="G3:I3"/>
    <mergeCell ref="C4:H4"/>
  </mergeCells>
  <printOptions/>
  <pageMargins left="0.47" right="0.46" top="0.41" bottom="0.29" header="0.25" footer="0.26"/>
  <pageSetup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DanutaM</cp:lastModifiedBy>
  <cp:lastPrinted>2004-09-28T08:20:45Z</cp:lastPrinted>
  <dcterms:created xsi:type="dcterms:W3CDTF">2001-03-22T14:50:42Z</dcterms:created>
  <dcterms:modified xsi:type="dcterms:W3CDTF">2005-04-20T06:19:58Z</dcterms:modified>
  <cp:category/>
  <cp:version/>
  <cp:contentType/>
  <cp:contentStatus/>
</cp:coreProperties>
</file>