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zał 1" sheetId="1" r:id="rId1"/>
    <sheet name="zał 2" sheetId="2" r:id="rId2"/>
    <sheet name="zał 3" sheetId="3" r:id="rId3"/>
  </sheets>
  <definedNames>
    <definedName name="_xlnm.Print_Area" localSheetId="2">'zał 3'!$A$1:$I$31</definedName>
  </definedNames>
  <calcPr fullCalcOnLoad="1"/>
</workbook>
</file>

<file path=xl/sharedStrings.xml><?xml version="1.0" encoding="utf-8"?>
<sst xmlns="http://schemas.openxmlformats.org/spreadsheetml/2006/main" count="120" uniqueCount="98">
  <si>
    <t>Zestawienie zmian w planie dochodów i  wydatków budżetu Gminy Jaktorów</t>
  </si>
  <si>
    <t>Dochody</t>
  </si>
  <si>
    <t>Dział</t>
  </si>
  <si>
    <t>Rozdział</t>
  </si>
  <si>
    <t>§</t>
  </si>
  <si>
    <t>N a z w a</t>
  </si>
  <si>
    <t>Kwota</t>
  </si>
  <si>
    <t>Ogółem  zwiększenie dochodów</t>
  </si>
  <si>
    <t>Wydatki</t>
  </si>
  <si>
    <t>Nazwa</t>
  </si>
  <si>
    <t>801</t>
  </si>
  <si>
    <t>Oświata i wychowanie</t>
  </si>
  <si>
    <t>80101</t>
  </si>
  <si>
    <t>Szkoły podstawowe</t>
  </si>
  <si>
    <t>Zakup usług pozostałych</t>
  </si>
  <si>
    <t>Ogółem zwiększenie wydatków</t>
  </si>
  <si>
    <t xml:space="preserve">                                                          Przewodniczący Rady Gminy</t>
  </si>
  <si>
    <t xml:space="preserve">                                                                              Mirosław Byczak</t>
  </si>
  <si>
    <t>2030</t>
  </si>
  <si>
    <t>Dotacje celowe przekazane z budżety państwa na realizację własnych zadań bieżących gmin</t>
  </si>
  <si>
    <t>Ochrona zdrowia</t>
  </si>
  <si>
    <t>Przeciwdziałanie alkoholizmowi</t>
  </si>
  <si>
    <t>0480</t>
  </si>
  <si>
    <t>Wpływy z opłat za zezwolenie na sprzedaż alkoholu</t>
  </si>
  <si>
    <t>Stypendia oraz inne formy pomocy dla uczniów</t>
  </si>
  <si>
    <t>Wpływy z innych opłat stanowiących dochody jst</t>
  </si>
  <si>
    <t>Różne opłaty i składki</t>
  </si>
  <si>
    <t>Świadczenia społeczne</t>
  </si>
  <si>
    <t>Lp</t>
  </si>
  <si>
    <t>Plan po zmianie</t>
  </si>
  <si>
    <t>Przewodniczący Rady Gminy</t>
  </si>
  <si>
    <t>010</t>
  </si>
  <si>
    <t>01010</t>
  </si>
  <si>
    <t>Wydatki inwestycyjne jednostek budżetowych</t>
  </si>
  <si>
    <t>Zestawienie zmian w planie wydatków inwestycyjnych  na   rok 2004</t>
  </si>
  <si>
    <t>Nazwa zadania inwestycyjnego</t>
  </si>
  <si>
    <t>Plan przed zmianą</t>
  </si>
  <si>
    <t xml:space="preserve">Zwiększe-nie </t>
  </si>
  <si>
    <t>Zmniejsze-nie</t>
  </si>
  <si>
    <t>Rozbudowa SUW oraz wykonanie drugiego odwiertu w Bieganowie- rozliczenie inwestycji</t>
  </si>
  <si>
    <t>Budowa sieci wodociągowej w mjsc. Budy Zosine, Stare Budy, Jaktorów, Jaktorów Kolonia, Budy Grzybek</t>
  </si>
  <si>
    <t>Razem dział 010- Rolnictwo  i łowiectwo</t>
  </si>
  <si>
    <t>Zakup  dwóch pomp do stacji uzdatniania wody</t>
  </si>
  <si>
    <t>Budowa nawierzchni asfaltowej drogi w Henryszewie</t>
  </si>
  <si>
    <t>Zakup środka trwałego (budynku) w Międzyborowie</t>
  </si>
  <si>
    <t>Zakup dwóch zestawów komputerowych dla Urzędu Gminy</t>
  </si>
  <si>
    <t>Wykonanie termoizolacji oraz wymiana okien w obiektach oświatowych (w Szkole Podstawowej w Jaktorowie, Gimnazjum w Jaktorowie i  Szkole Podstawowej w Międzyborowie)</t>
  </si>
  <si>
    <t>w tym: rozliczenie inwestycji "Budowa hali sportowej"</t>
  </si>
  <si>
    <t>Budowa Gimnazjum w Międzyborowie - rozliczenie inwestycji</t>
  </si>
  <si>
    <t>Wyposażenie Gimnazjum w Międzyborowie</t>
  </si>
  <si>
    <t>Razem dział 801- Oświata i wychowanie</t>
  </si>
  <si>
    <t>Zakup komputera i oprogramowania dla GOPS w Jaktorowie</t>
  </si>
  <si>
    <t>Budowa sieci kanalizacyjnej  w gminie - strona południowana odcinku od ul. Jagiełły w Chylicach do granicy m.Żyrardowa</t>
  </si>
  <si>
    <t xml:space="preserve">Budowa  nowych punktów świetlnych na ul. Kościuszki w Budach Starych </t>
  </si>
  <si>
    <t>90015</t>
  </si>
  <si>
    <t>6050</t>
  </si>
  <si>
    <t>Budowa punktów świetlnych na ul. Chełmońskiego w Budach Grzybek</t>
  </si>
  <si>
    <t>Budowa punktów świetlnych na ul. Cichej w Jaktorowie (dokończenie)</t>
  </si>
  <si>
    <t>Razem dział 900 - Gospodarka komunalna</t>
  </si>
  <si>
    <t>Budowa  boiska sportowego w Międzyborowie - kontynuacja</t>
  </si>
  <si>
    <t>Razem dział 926- Kultura fizyczna i sport</t>
  </si>
  <si>
    <t>Ogółem</t>
  </si>
  <si>
    <t>Mirosław Byczak</t>
  </si>
  <si>
    <t>Opracowania hydrogeologiczne zasobów wodnych w rejonie mjsc. Kołaczek</t>
  </si>
  <si>
    <t>Zakup terenu na urządzenie boiska w Międzyborowie</t>
  </si>
  <si>
    <t>Różne rozliczenia</t>
  </si>
  <si>
    <t>Część rekompensująca subwencji ogólnej dla gmin</t>
  </si>
  <si>
    <t>2920</t>
  </si>
  <si>
    <t>Subwencje ogólne z budżetu państwa</t>
  </si>
  <si>
    <t>Transport i łączność</t>
  </si>
  <si>
    <t>Gospodarka mieszkaniowa</t>
  </si>
  <si>
    <t>Gospodarka gruntami i nieruchomościami</t>
  </si>
  <si>
    <t>Gimnazja</t>
  </si>
  <si>
    <t>Gospodarka komunalna i ochrona środowiska</t>
  </si>
  <si>
    <t>Oświetlenie ulic, placów i dróg</t>
  </si>
  <si>
    <t>Zakup energii</t>
  </si>
  <si>
    <t>na rok 2004  w związku ze zwiększeniem  dochodów własnych, subwencji ogólnej  oraz dotacji celowej na realizację własnych zadań bieżących gmin .</t>
  </si>
  <si>
    <t>Zestawienie zmian w planie wydatków budżetowych  na rok 2004</t>
  </si>
  <si>
    <t>Wydatki:</t>
  </si>
  <si>
    <t>Zmniejsze-
nie</t>
  </si>
  <si>
    <t>Zwiększe-
nie</t>
  </si>
  <si>
    <t>Ogółem zmiany</t>
  </si>
  <si>
    <t>Uzasadnienie:</t>
  </si>
  <si>
    <t xml:space="preserve">                               Rady Gminy Jaktorów</t>
  </si>
  <si>
    <t xml:space="preserve">wynikających z przeniesienia wydatków   między  działami klasyfikacji budżetowej.   </t>
  </si>
  <si>
    <t>Drogi publiczne gminne</t>
  </si>
  <si>
    <t>Zakup usług remontowych</t>
  </si>
  <si>
    <t>Działalność usługowa</t>
  </si>
  <si>
    <t>Pozostała działalność</t>
  </si>
  <si>
    <t>Dochody od osób prawnych,od osób fizycznych i od inn.jedn.nie posiadających osobowości prawnej oraz wydatki związane z ich poborem</t>
  </si>
  <si>
    <t>Przeniesienie  kwoty 30.000,-zł jest niezbędne z uwagi na konieczność wykonania remontu cmentarza wojennego w Budach Zosinych.</t>
  </si>
  <si>
    <t>Uzasadnienie:
1) Zgodnie z pismem Nr FIN.I/301/3011/801/10/04 Mazowieckiego Urzędu Wojewódzkiego w Warszawie  przyznana została   dotacja celowa  w kwocie 1.458,-zł na sfinansowanie wyprawki szkolnej, przyznawanej jako zasiłek losowy w formie rzeczowej dla uczniów podejmujących naukę w klasach pierwszych szkół podstawowych w roku szkolnym 2004/2005.
2) Pismem Nr ST3-4820-22/2004 Minister Finansów przyznał Gminie część rekompensującą subwencji ogólnej w zakresie kwoty rekompensującej dochody utracone z tytułu ulg i zwolnień ustawowych - w kwocie 16.422,-zł, którą przeznacza się na  sfinansowanie kosztów wyceny nieruchomości i opłat notarialnych - 7.422,-zł, koszty sprawdzenia przedmiarów na roboty inwestycyjne w Gimnazjum w Międzyborowie - 4.000,-zł oraz na dofinansowanie kosztów oświetlenia ulic - 5.000,-zł. 
3) ponadplanowe dochody w kwocie 5.000,-zł uzyskane z wydanych pozwoleń na sprzedaż napojów alkoholowych  przeznacza się na dożywianie uczniów w szkołach oraz dofinansowanie wypoczynku letniego.</t>
  </si>
  <si>
    <t xml:space="preserve">                              Zał. Nr 1  do uchwały Nr  XXVI/173/2004</t>
  </si>
  <si>
    <t xml:space="preserve">                                   Rady Gminy Jaktorów z dnia 14 czerwca   2004r.</t>
  </si>
  <si>
    <t xml:space="preserve">                                          Zał. Nr 2  do uchwały Nr XXVI/173/2004</t>
  </si>
  <si>
    <t xml:space="preserve">                               z dnia 14 czerwca 2004r</t>
  </si>
  <si>
    <t>Zał.Nr 3 do  uchwały  Nr XXVI/173 /2004</t>
  </si>
  <si>
    <t>Rady Gminy Jaktorów z dnia 14 czerwca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</si>
</sst>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26">
      <selection activeCell="D2" sqref="D2"/>
    </sheetView>
  </sheetViews>
  <sheetFormatPr defaultColWidth="9.00390625" defaultRowHeight="12.75"/>
  <cols>
    <col min="1" max="1" width="6.00390625" style="0" customWidth="1"/>
    <col min="2" max="2" width="9.25390625" style="0" bestFit="1" customWidth="1"/>
    <col min="3" max="3" width="6.625" style="0" customWidth="1"/>
    <col min="4" max="4" width="57.00390625" style="0" customWidth="1"/>
    <col min="5" max="5" width="12.75390625" style="0" customWidth="1"/>
  </cols>
  <sheetData>
    <row r="1" ht="17.25" customHeight="1">
      <c r="D1" s="1" t="s">
        <v>92</v>
      </c>
    </row>
    <row r="2" ht="14.25">
      <c r="D2" s="2" t="s">
        <v>93</v>
      </c>
    </row>
    <row r="3" ht="15.75" customHeight="1">
      <c r="D3" s="3"/>
    </row>
    <row r="4" spans="1:5" ht="15">
      <c r="A4" s="4"/>
      <c r="B4" s="78" t="s">
        <v>0</v>
      </c>
      <c r="C4" s="78"/>
      <c r="D4" s="78"/>
      <c r="E4" s="78"/>
    </row>
    <row r="5" spans="1:5" ht="30.75" customHeight="1">
      <c r="A5" s="79" t="s">
        <v>76</v>
      </c>
      <c r="B5" s="79"/>
      <c r="C5" s="79"/>
      <c r="D5" s="79"/>
      <c r="E5" s="79"/>
    </row>
    <row r="6" spans="1:4" ht="13.5" customHeight="1">
      <c r="A6" s="5"/>
      <c r="B6" s="5"/>
      <c r="C6" s="5"/>
      <c r="D6" s="5"/>
    </row>
    <row r="7" spans="1:4" ht="21.75" customHeight="1">
      <c r="A7" s="5"/>
      <c r="B7" s="5" t="s">
        <v>1</v>
      </c>
      <c r="C7" s="5"/>
      <c r="D7" s="5"/>
    </row>
    <row r="8" spans="1:5" s="7" customFormat="1" ht="21.75" customHeight="1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</row>
    <row r="9" spans="1:5" s="9" customFormat="1" ht="14.25">
      <c r="A9" s="6">
        <v>1</v>
      </c>
      <c r="B9" s="6">
        <v>2</v>
      </c>
      <c r="C9" s="6">
        <v>3</v>
      </c>
      <c r="D9" s="6">
        <v>4</v>
      </c>
      <c r="E9" s="8">
        <v>6</v>
      </c>
    </row>
    <row r="10" spans="1:5" s="9" customFormat="1" ht="44.25" customHeight="1">
      <c r="A10" s="28">
        <v>756</v>
      </c>
      <c r="B10" s="6"/>
      <c r="C10" s="6"/>
      <c r="D10" s="24" t="s">
        <v>89</v>
      </c>
      <c r="E10" s="27">
        <f>E11</f>
        <v>5000</v>
      </c>
    </row>
    <row r="11" spans="1:5" s="9" customFormat="1" ht="18" customHeight="1">
      <c r="A11" s="6"/>
      <c r="B11" s="6">
        <v>75618</v>
      </c>
      <c r="C11" s="6"/>
      <c r="D11" s="25" t="s">
        <v>25</v>
      </c>
      <c r="E11" s="26">
        <f>E12</f>
        <v>5000</v>
      </c>
    </row>
    <row r="12" spans="1:5" s="7" customFormat="1" ht="15.75" customHeight="1">
      <c r="A12" s="6"/>
      <c r="B12" s="6"/>
      <c r="C12" s="15" t="s">
        <v>22</v>
      </c>
      <c r="D12" s="16" t="s">
        <v>23</v>
      </c>
      <c r="E12" s="17">
        <v>5000</v>
      </c>
    </row>
    <row r="13" spans="1:5" s="14" customFormat="1" ht="20.25" customHeight="1">
      <c r="A13" s="11">
        <v>758</v>
      </c>
      <c r="B13" s="11"/>
      <c r="C13" s="10"/>
      <c r="D13" s="12" t="s">
        <v>65</v>
      </c>
      <c r="E13" s="13">
        <f>E14</f>
        <v>16422</v>
      </c>
    </row>
    <row r="14" spans="1:5" s="7" customFormat="1" ht="15.75" customHeight="1">
      <c r="A14" s="6"/>
      <c r="B14" s="6">
        <v>75805</v>
      </c>
      <c r="C14" s="15"/>
      <c r="D14" s="16" t="s">
        <v>66</v>
      </c>
      <c r="E14" s="17">
        <f>E15</f>
        <v>16422</v>
      </c>
    </row>
    <row r="15" spans="1:5" s="7" customFormat="1" ht="15.75" customHeight="1">
      <c r="A15" s="6"/>
      <c r="B15" s="6"/>
      <c r="C15" s="15" t="s">
        <v>67</v>
      </c>
      <c r="D15" s="16" t="s">
        <v>68</v>
      </c>
      <c r="E15" s="17">
        <v>16422</v>
      </c>
    </row>
    <row r="16" spans="1:5" s="14" customFormat="1" ht="20.25" customHeight="1">
      <c r="A16" s="10" t="s">
        <v>10</v>
      </c>
      <c r="B16" s="11"/>
      <c r="C16" s="10"/>
      <c r="D16" s="23" t="s">
        <v>11</v>
      </c>
      <c r="E16" s="13">
        <f>E17</f>
        <v>1458</v>
      </c>
    </row>
    <row r="17" spans="1:5" s="7" customFormat="1" ht="17.25" customHeight="1">
      <c r="A17" s="6"/>
      <c r="B17" s="15" t="s">
        <v>12</v>
      </c>
      <c r="C17" s="15"/>
      <c r="D17" s="16" t="s">
        <v>13</v>
      </c>
      <c r="E17" s="17">
        <f>E18</f>
        <v>1458</v>
      </c>
    </row>
    <row r="18" spans="1:5" s="14" customFormat="1" ht="27.75" customHeight="1">
      <c r="A18" s="11"/>
      <c r="B18" s="11"/>
      <c r="C18" s="15" t="s">
        <v>18</v>
      </c>
      <c r="D18" s="16" t="s">
        <v>19</v>
      </c>
      <c r="E18" s="17">
        <v>1458</v>
      </c>
    </row>
    <row r="19" spans="1:5" ht="21" customHeight="1">
      <c r="A19" s="18"/>
      <c r="B19" s="18"/>
      <c r="C19" s="18"/>
      <c r="D19" s="18" t="s">
        <v>7</v>
      </c>
      <c r="E19" s="17">
        <f>E10+E13+E16</f>
        <v>22880</v>
      </c>
    </row>
    <row r="20" spans="1:5" s="5" customFormat="1" ht="14.25">
      <c r="A20" s="19"/>
      <c r="B20" s="19"/>
      <c r="C20" s="19"/>
      <c r="D20" s="19"/>
      <c r="E20" s="20"/>
    </row>
    <row r="21" spans="1:5" ht="18.75" customHeight="1">
      <c r="A21" s="19"/>
      <c r="B21" s="19" t="s">
        <v>8</v>
      </c>
      <c r="C21" s="19"/>
      <c r="D21" s="19"/>
      <c r="E21" s="20"/>
    </row>
    <row r="22" spans="1:5" s="9" customFormat="1" ht="17.25" customHeight="1">
      <c r="A22" s="6" t="s">
        <v>2</v>
      </c>
      <c r="B22" s="6" t="s">
        <v>3</v>
      </c>
      <c r="C22" s="6" t="s">
        <v>4</v>
      </c>
      <c r="D22" s="6" t="s">
        <v>9</v>
      </c>
      <c r="E22" s="8" t="s">
        <v>6</v>
      </c>
    </row>
    <row r="23" spans="1:5" s="9" customFormat="1" ht="15.75" customHeight="1">
      <c r="A23" s="6">
        <v>1</v>
      </c>
      <c r="B23" s="6">
        <v>2</v>
      </c>
      <c r="C23" s="6">
        <v>3</v>
      </c>
      <c r="D23" s="6">
        <v>4</v>
      </c>
      <c r="E23" s="8">
        <v>5</v>
      </c>
    </row>
    <row r="24" spans="1:5" s="14" customFormat="1" ht="18.75" customHeight="1">
      <c r="A24" s="11">
        <v>700</v>
      </c>
      <c r="B24" s="11"/>
      <c r="C24" s="11"/>
      <c r="D24" s="31" t="s">
        <v>70</v>
      </c>
      <c r="E24" s="27">
        <f>E25</f>
        <v>7422</v>
      </c>
    </row>
    <row r="25" spans="1:5" s="9" customFormat="1" ht="15.75" customHeight="1">
      <c r="A25" s="6"/>
      <c r="B25" s="6">
        <v>70005</v>
      </c>
      <c r="C25" s="6"/>
      <c r="D25" s="32" t="s">
        <v>71</v>
      </c>
      <c r="E25" s="26">
        <f>E26</f>
        <v>7422</v>
      </c>
    </row>
    <row r="26" spans="1:5" s="9" customFormat="1" ht="15.75" customHeight="1">
      <c r="A26" s="6"/>
      <c r="B26" s="6"/>
      <c r="C26" s="6">
        <v>4300</v>
      </c>
      <c r="D26" s="32" t="s">
        <v>14</v>
      </c>
      <c r="E26" s="26">
        <v>7422</v>
      </c>
    </row>
    <row r="27" spans="1:5" s="21" customFormat="1" ht="20.25" customHeight="1">
      <c r="A27" s="10" t="s">
        <v>10</v>
      </c>
      <c r="B27" s="11"/>
      <c r="C27" s="11"/>
      <c r="D27" s="23" t="s">
        <v>11</v>
      </c>
      <c r="E27" s="17">
        <f>E28+E30</f>
        <v>5458</v>
      </c>
    </row>
    <row r="28" spans="1:5" ht="17.25" customHeight="1">
      <c r="A28" s="6"/>
      <c r="B28" s="15" t="s">
        <v>12</v>
      </c>
      <c r="C28" s="6"/>
      <c r="D28" s="22" t="s">
        <v>13</v>
      </c>
      <c r="E28" s="17">
        <f>E29</f>
        <v>1458</v>
      </c>
    </row>
    <row r="29" spans="1:5" ht="15.75" customHeight="1">
      <c r="A29" s="6"/>
      <c r="B29" s="6"/>
      <c r="C29" s="6">
        <v>3240</v>
      </c>
      <c r="D29" s="18" t="s">
        <v>24</v>
      </c>
      <c r="E29" s="17">
        <v>1458</v>
      </c>
    </row>
    <row r="30" spans="1:5" ht="17.25" customHeight="1">
      <c r="A30" s="6"/>
      <c r="B30" s="6">
        <v>80110</v>
      </c>
      <c r="C30" s="6"/>
      <c r="D30" s="18" t="s">
        <v>72</v>
      </c>
      <c r="E30" s="17">
        <f>E31</f>
        <v>4000</v>
      </c>
    </row>
    <row r="31" spans="1:5" ht="17.25" customHeight="1">
      <c r="A31" s="6"/>
      <c r="B31" s="6"/>
      <c r="C31" s="6">
        <v>6050</v>
      </c>
      <c r="D31" s="18" t="s">
        <v>33</v>
      </c>
      <c r="E31" s="17">
        <v>4000</v>
      </c>
    </row>
    <row r="32" spans="1:5" s="21" customFormat="1" ht="18.75" customHeight="1">
      <c r="A32" s="11">
        <v>851</v>
      </c>
      <c r="B32" s="11"/>
      <c r="C32" s="11"/>
      <c r="D32" s="23" t="s">
        <v>20</v>
      </c>
      <c r="E32" s="13">
        <f>E33</f>
        <v>5000</v>
      </c>
    </row>
    <row r="33" spans="1:5" ht="17.25" customHeight="1">
      <c r="A33" s="6"/>
      <c r="B33" s="6">
        <v>85154</v>
      </c>
      <c r="C33" s="6"/>
      <c r="D33" s="16" t="s">
        <v>21</v>
      </c>
      <c r="E33" s="17">
        <f>E34+E35+E36</f>
        <v>5000</v>
      </c>
    </row>
    <row r="34" spans="1:5" ht="15.75" customHeight="1">
      <c r="A34" s="6"/>
      <c r="B34" s="6"/>
      <c r="C34" s="6">
        <v>3110</v>
      </c>
      <c r="D34" s="16" t="s">
        <v>27</v>
      </c>
      <c r="E34" s="17">
        <v>2000</v>
      </c>
    </row>
    <row r="35" spans="1:5" ht="15.75" customHeight="1">
      <c r="A35" s="6"/>
      <c r="B35" s="6"/>
      <c r="C35" s="6">
        <v>4300</v>
      </c>
      <c r="D35" s="16" t="s">
        <v>14</v>
      </c>
      <c r="E35" s="17">
        <v>2800</v>
      </c>
    </row>
    <row r="36" spans="1:5" ht="15.75" customHeight="1">
      <c r="A36" s="6"/>
      <c r="B36" s="6"/>
      <c r="C36" s="6">
        <v>4430</v>
      </c>
      <c r="D36" s="16" t="s">
        <v>26</v>
      </c>
      <c r="E36" s="17">
        <v>200</v>
      </c>
    </row>
    <row r="37" spans="1:5" s="21" customFormat="1" ht="17.25" customHeight="1">
      <c r="A37" s="11">
        <v>900</v>
      </c>
      <c r="B37" s="11"/>
      <c r="C37" s="11"/>
      <c r="D37" s="12" t="s">
        <v>73</v>
      </c>
      <c r="E37" s="13">
        <f>E38</f>
        <v>5000</v>
      </c>
    </row>
    <row r="38" spans="1:5" ht="14.25">
      <c r="A38" s="6"/>
      <c r="B38" s="6">
        <v>90015</v>
      </c>
      <c r="C38" s="6"/>
      <c r="D38" s="16" t="s">
        <v>74</v>
      </c>
      <c r="E38" s="17">
        <f>E39</f>
        <v>5000</v>
      </c>
    </row>
    <row r="39" spans="1:5" ht="15.75" customHeight="1">
      <c r="A39" s="6"/>
      <c r="B39" s="6"/>
      <c r="C39" s="6">
        <v>4260</v>
      </c>
      <c r="D39" s="16" t="s">
        <v>75</v>
      </c>
      <c r="E39" s="17">
        <v>5000</v>
      </c>
    </row>
    <row r="40" spans="1:5" ht="19.5" customHeight="1">
      <c r="A40" s="18"/>
      <c r="B40" s="18"/>
      <c r="C40" s="18"/>
      <c r="D40" s="18" t="s">
        <v>15</v>
      </c>
      <c r="E40" s="17">
        <f>E24+E27+E32+E37</f>
        <v>22880</v>
      </c>
    </row>
    <row r="41" spans="1:5" ht="227.25" customHeight="1">
      <c r="A41" s="80" t="s">
        <v>91</v>
      </c>
      <c r="B41" s="80"/>
      <c r="C41" s="80"/>
      <c r="D41" s="80"/>
      <c r="E41" s="80"/>
    </row>
    <row r="42" spans="1:5" ht="18.75" customHeight="1">
      <c r="A42" s="80"/>
      <c r="B42" s="80"/>
      <c r="C42" s="80"/>
      <c r="D42" s="80"/>
      <c r="E42" s="80"/>
    </row>
    <row r="43" spans="4:5" ht="12.75">
      <c r="D43" s="81" t="s">
        <v>16</v>
      </c>
      <c r="E43" s="81"/>
    </row>
    <row r="45" ht="12.75">
      <c r="D45" s="9" t="s">
        <v>17</v>
      </c>
    </row>
  </sheetData>
  <mergeCells count="5">
    <mergeCell ref="B4:E4"/>
    <mergeCell ref="A5:E5"/>
    <mergeCell ref="A41:E41"/>
    <mergeCell ref="D43:E43"/>
    <mergeCell ref="A42:E42"/>
  </mergeCells>
  <printOptions/>
  <pageMargins left="0.75" right="0.29" top="0.74" bottom="0.8" header="0.42" footer="0.4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3" sqref="D3:F3"/>
    </sheetView>
  </sheetViews>
  <sheetFormatPr defaultColWidth="9.00390625" defaultRowHeight="12.75"/>
  <cols>
    <col min="1" max="1" width="5.875" style="4" customWidth="1"/>
    <col min="2" max="2" width="9.625" style="4" customWidth="1"/>
    <col min="3" max="3" width="7.125" style="4" customWidth="1"/>
    <col min="4" max="4" width="45.25390625" style="4" customWidth="1"/>
    <col min="5" max="5" width="12.00390625" style="4" customWidth="1"/>
    <col min="6" max="6" width="11.375" style="4" customWidth="1"/>
    <col min="7" max="7" width="5.625" style="4" customWidth="1"/>
    <col min="8" max="16384" width="9.125" style="4" customWidth="1"/>
  </cols>
  <sheetData>
    <row r="1" spans="3:7" ht="14.25">
      <c r="C1" s="82" t="s">
        <v>94</v>
      </c>
      <c r="D1" s="82"/>
      <c r="E1" s="82"/>
      <c r="F1" s="82"/>
      <c r="G1" s="1"/>
    </row>
    <row r="2" spans="4:7" ht="14.25">
      <c r="D2" s="82" t="s">
        <v>83</v>
      </c>
      <c r="E2" s="82"/>
      <c r="F2" s="82"/>
      <c r="G2" s="1"/>
    </row>
    <row r="3" spans="4:7" ht="14.25">
      <c r="D3" s="82" t="s">
        <v>95</v>
      </c>
      <c r="E3" s="82"/>
      <c r="F3" s="82"/>
      <c r="G3" s="1"/>
    </row>
    <row r="5" spans="1:6" ht="18.75" customHeight="1">
      <c r="A5" s="82" t="s">
        <v>77</v>
      </c>
      <c r="B5" s="82"/>
      <c r="C5" s="82"/>
      <c r="D5" s="82"/>
      <c r="E5" s="82"/>
      <c r="F5" s="82"/>
    </row>
    <row r="6" spans="1:6" ht="31.5" customHeight="1">
      <c r="A6" s="84" t="s">
        <v>84</v>
      </c>
      <c r="B6" s="84"/>
      <c r="C6" s="84"/>
      <c r="D6" s="84"/>
      <c r="E6" s="84"/>
      <c r="F6" s="84"/>
    </row>
    <row r="7" spans="1:2" ht="16.5" customHeight="1">
      <c r="A7" s="85" t="s">
        <v>78</v>
      </c>
      <c r="B7" s="85"/>
    </row>
    <row r="8" spans="1:6" s="73" customFormat="1" ht="25.5" customHeight="1">
      <c r="A8" s="70" t="s">
        <v>2</v>
      </c>
      <c r="B8" s="70" t="s">
        <v>3</v>
      </c>
      <c r="C8" s="71" t="s">
        <v>4</v>
      </c>
      <c r="D8" s="71" t="s">
        <v>5</v>
      </c>
      <c r="E8" s="72" t="s">
        <v>79</v>
      </c>
      <c r="F8" s="72" t="s">
        <v>80</v>
      </c>
    </row>
    <row r="9" spans="1:6" s="35" customFormat="1" ht="19.5" customHeight="1">
      <c r="A9" s="28">
        <v>600</v>
      </c>
      <c r="B9" s="28"/>
      <c r="C9" s="74"/>
      <c r="D9" s="75" t="s">
        <v>69</v>
      </c>
      <c r="E9" s="13">
        <f>E10</f>
        <v>30000</v>
      </c>
      <c r="F9" s="13"/>
    </row>
    <row r="10" spans="1:6" ht="15.75" customHeight="1">
      <c r="A10" s="30"/>
      <c r="B10" s="30">
        <v>60016</v>
      </c>
      <c r="C10" s="36"/>
      <c r="D10" s="29" t="s">
        <v>85</v>
      </c>
      <c r="E10" s="17">
        <f>E11</f>
        <v>30000</v>
      </c>
      <c r="F10" s="17"/>
    </row>
    <row r="11" spans="1:6" ht="15.75" customHeight="1">
      <c r="A11" s="30"/>
      <c r="B11" s="30"/>
      <c r="C11" s="36">
        <v>4270</v>
      </c>
      <c r="D11" s="29" t="s">
        <v>86</v>
      </c>
      <c r="E11" s="17">
        <v>30000</v>
      </c>
      <c r="F11" s="17"/>
    </row>
    <row r="12" spans="1:6" s="35" customFormat="1" ht="18.75" customHeight="1">
      <c r="A12" s="28">
        <v>710</v>
      </c>
      <c r="B12" s="28"/>
      <c r="C12" s="74"/>
      <c r="D12" s="75" t="s">
        <v>87</v>
      </c>
      <c r="E12" s="13"/>
      <c r="F12" s="13">
        <f>F13</f>
        <v>30000</v>
      </c>
    </row>
    <row r="13" spans="1:6" ht="15.75" customHeight="1">
      <c r="A13" s="30"/>
      <c r="B13" s="30">
        <v>71095</v>
      </c>
      <c r="C13" s="36"/>
      <c r="D13" s="29" t="s">
        <v>88</v>
      </c>
      <c r="E13" s="17"/>
      <c r="F13" s="17">
        <f>F14</f>
        <v>30000</v>
      </c>
    </row>
    <row r="14" spans="1:6" ht="15.75" customHeight="1">
      <c r="A14" s="30"/>
      <c r="B14" s="30"/>
      <c r="C14" s="36">
        <v>4270</v>
      </c>
      <c r="D14" s="29" t="s">
        <v>86</v>
      </c>
      <c r="E14" s="17"/>
      <c r="F14" s="17">
        <v>30000</v>
      </c>
    </row>
    <row r="15" spans="1:6" ht="21" customHeight="1">
      <c r="A15" s="18"/>
      <c r="B15" s="18"/>
      <c r="C15" s="76"/>
      <c r="D15" s="33" t="s">
        <v>81</v>
      </c>
      <c r="E15" s="34">
        <f>E9+E12</f>
        <v>30000</v>
      </c>
      <c r="F15" s="34">
        <f>F9+F12</f>
        <v>30000</v>
      </c>
    </row>
    <row r="16" spans="2:3" ht="12" customHeight="1">
      <c r="B16" s="77" t="s">
        <v>82</v>
      </c>
      <c r="C16" s="77"/>
    </row>
    <row r="17" spans="1:6" ht="35.25" customHeight="1">
      <c r="A17" s="86" t="s">
        <v>90</v>
      </c>
      <c r="B17" s="86"/>
      <c r="C17" s="86"/>
      <c r="D17" s="86"/>
      <c r="E17" s="86"/>
      <c r="F17" s="86"/>
    </row>
    <row r="18" spans="4:6" ht="21.75" customHeight="1">
      <c r="D18" s="83" t="s">
        <v>30</v>
      </c>
      <c r="E18" s="83"/>
      <c r="F18" s="83"/>
    </row>
    <row r="20" spans="5:6" ht="14.25">
      <c r="E20" s="82" t="s">
        <v>62</v>
      </c>
      <c r="F20" s="82"/>
    </row>
  </sheetData>
  <mergeCells count="9">
    <mergeCell ref="C1:F1"/>
    <mergeCell ref="D2:F2"/>
    <mergeCell ref="D3:F3"/>
    <mergeCell ref="A5:F5"/>
    <mergeCell ref="E20:F20"/>
    <mergeCell ref="D18:F18"/>
    <mergeCell ref="A6:F6"/>
    <mergeCell ref="A7:B7"/>
    <mergeCell ref="A17:F17"/>
  </mergeCells>
  <printOptions/>
  <pageMargins left="0.75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1"/>
  <sheetViews>
    <sheetView tabSelected="1" workbookViewId="0" topLeftCell="B1">
      <selection activeCell="F2" sqref="F2:I2"/>
    </sheetView>
  </sheetViews>
  <sheetFormatPr defaultColWidth="9.00390625" defaultRowHeight="12.75"/>
  <cols>
    <col min="1" max="1" width="5.375" style="0" customWidth="1"/>
    <col min="2" max="2" width="5.75390625" style="0" customWidth="1"/>
    <col min="4" max="4" width="6.00390625" style="0" customWidth="1"/>
    <col min="5" max="5" width="61.00390625" style="0" customWidth="1"/>
    <col min="6" max="6" width="13.75390625" style="0" customWidth="1"/>
    <col min="7" max="7" width="11.375" style="0" customWidth="1"/>
    <col min="8" max="8" width="12.25390625" style="0" customWidth="1"/>
    <col min="9" max="9" width="15.25390625" style="0" customWidth="1"/>
  </cols>
  <sheetData>
    <row r="1" spans="6:9" ht="13.5" customHeight="1">
      <c r="F1" s="81" t="s">
        <v>96</v>
      </c>
      <c r="G1" s="81"/>
      <c r="H1" s="81"/>
      <c r="I1" s="81"/>
    </row>
    <row r="2" spans="6:9" ht="12.75">
      <c r="F2" s="81" t="s">
        <v>97</v>
      </c>
      <c r="G2" s="81"/>
      <c r="H2" s="81"/>
      <c r="I2" s="81"/>
    </row>
    <row r="3" spans="3:8" ht="16.5" customHeight="1">
      <c r="C3" s="87" t="s">
        <v>34</v>
      </c>
      <c r="D3" s="87"/>
      <c r="E3" s="87"/>
      <c r="F3" s="87"/>
      <c r="G3" s="87"/>
      <c r="H3" s="87"/>
    </row>
    <row r="4" spans="1:12" s="44" customFormat="1" ht="27" customHeight="1">
      <c r="A4" s="37" t="s">
        <v>28</v>
      </c>
      <c r="B4" s="37" t="s">
        <v>2</v>
      </c>
      <c r="C4" s="38" t="s">
        <v>3</v>
      </c>
      <c r="D4" s="38" t="s">
        <v>4</v>
      </c>
      <c r="E4" s="39" t="s">
        <v>35</v>
      </c>
      <c r="F4" s="40" t="s">
        <v>36</v>
      </c>
      <c r="G4" s="41" t="s">
        <v>37</v>
      </c>
      <c r="H4" s="41" t="s">
        <v>38</v>
      </c>
      <c r="I4" s="41" t="s">
        <v>29</v>
      </c>
      <c r="J4" s="42"/>
      <c r="K4" s="5"/>
      <c r="L4" s="43"/>
    </row>
    <row r="5" spans="1:12" s="44" customFormat="1" ht="14.25" customHeight="1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5"/>
      <c r="K5" s="5"/>
      <c r="L5" s="43"/>
    </row>
    <row r="6" spans="1:12" s="44" customFormat="1" ht="25.5" customHeight="1">
      <c r="A6" s="46">
        <v>1</v>
      </c>
      <c r="B6" s="46" t="s">
        <v>31</v>
      </c>
      <c r="C6" s="46" t="s">
        <v>32</v>
      </c>
      <c r="D6" s="46">
        <v>6050</v>
      </c>
      <c r="E6" s="47" t="s">
        <v>39</v>
      </c>
      <c r="F6" s="48">
        <v>13000</v>
      </c>
      <c r="G6" s="48"/>
      <c r="H6" s="48"/>
      <c r="I6" s="48">
        <f>F6+G6</f>
        <v>13000</v>
      </c>
      <c r="J6" s="5"/>
      <c r="K6" s="5"/>
      <c r="L6" s="43"/>
    </row>
    <row r="7" spans="1:12" s="44" customFormat="1" ht="25.5" customHeight="1">
      <c r="A7" s="46">
        <v>2</v>
      </c>
      <c r="B7" s="46"/>
      <c r="C7" s="46" t="s">
        <v>32</v>
      </c>
      <c r="D7" s="46">
        <v>6050</v>
      </c>
      <c r="E7" s="47" t="s">
        <v>40</v>
      </c>
      <c r="F7" s="48">
        <v>55000</v>
      </c>
      <c r="G7" s="48"/>
      <c r="H7" s="48"/>
      <c r="I7" s="48">
        <f>F7</f>
        <v>55000</v>
      </c>
      <c r="J7" s="5"/>
      <c r="K7" s="5"/>
      <c r="L7" s="43"/>
    </row>
    <row r="8" spans="1:12" s="44" customFormat="1" ht="16.5" customHeight="1">
      <c r="A8" s="46"/>
      <c r="B8" s="46"/>
      <c r="C8" s="46">
        <v>1010</v>
      </c>
      <c r="D8" s="46">
        <v>6050</v>
      </c>
      <c r="E8" s="47" t="s">
        <v>63</v>
      </c>
      <c r="F8" s="48">
        <v>12000</v>
      </c>
      <c r="G8" s="48"/>
      <c r="H8" s="48"/>
      <c r="I8" s="48">
        <f>F8</f>
        <v>12000</v>
      </c>
      <c r="J8" s="5"/>
      <c r="K8" s="5"/>
      <c r="L8" s="43"/>
    </row>
    <row r="9" spans="1:12" s="44" customFormat="1" ht="16.5" customHeight="1">
      <c r="A9" s="45"/>
      <c r="B9" s="45"/>
      <c r="C9" s="45"/>
      <c r="E9" s="49" t="s">
        <v>41</v>
      </c>
      <c r="F9" s="50">
        <f>F6+F7+F8</f>
        <v>80000</v>
      </c>
      <c r="G9" s="48">
        <f>SUM(G7)</f>
        <v>0</v>
      </c>
      <c r="H9" s="50">
        <f>SUM(H6:H6)</f>
        <v>0</v>
      </c>
      <c r="I9" s="50">
        <f>I6+I7+I8</f>
        <v>80000</v>
      </c>
      <c r="J9" s="5"/>
      <c r="K9" s="5"/>
      <c r="L9" s="43"/>
    </row>
    <row r="10" spans="1:12" s="44" customFormat="1" ht="18.75" customHeight="1">
      <c r="A10" s="45">
        <v>3</v>
      </c>
      <c r="B10" s="45">
        <v>400</v>
      </c>
      <c r="C10" s="45">
        <v>40002</v>
      </c>
      <c r="D10" s="45">
        <v>6060</v>
      </c>
      <c r="E10" s="51" t="s">
        <v>42</v>
      </c>
      <c r="F10" s="52">
        <v>15000</v>
      </c>
      <c r="G10" s="48"/>
      <c r="H10" s="53"/>
      <c r="I10" s="52">
        <f>F10</f>
        <v>15000</v>
      </c>
      <c r="J10" s="5"/>
      <c r="K10" s="5"/>
      <c r="L10" s="43"/>
    </row>
    <row r="11" spans="1:248" s="44" customFormat="1" ht="18.75" customHeight="1">
      <c r="A11" s="45">
        <v>4</v>
      </c>
      <c r="B11" s="45">
        <v>600</v>
      </c>
      <c r="C11" s="45">
        <v>60016</v>
      </c>
      <c r="D11" s="45">
        <v>6050</v>
      </c>
      <c r="E11" s="51" t="s">
        <v>43</v>
      </c>
      <c r="F11" s="52">
        <v>80000</v>
      </c>
      <c r="G11" s="48"/>
      <c r="H11" s="53"/>
      <c r="I11" s="52">
        <f>F11</f>
        <v>80000</v>
      </c>
      <c r="J11" s="5"/>
      <c r="K11" s="5"/>
      <c r="L11" s="54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</row>
    <row r="12" spans="1:248" s="44" customFormat="1" ht="18.75" customHeight="1">
      <c r="A12" s="45">
        <v>5</v>
      </c>
      <c r="B12" s="45">
        <v>700</v>
      </c>
      <c r="C12" s="45">
        <v>70005</v>
      </c>
      <c r="D12" s="45">
        <v>6060</v>
      </c>
      <c r="E12" s="51" t="s">
        <v>44</v>
      </c>
      <c r="F12" s="52">
        <v>20000</v>
      </c>
      <c r="G12" s="48"/>
      <c r="H12" s="53"/>
      <c r="I12" s="52">
        <f>F12+G12</f>
        <v>20000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s="44" customFormat="1" ht="18.75" customHeight="1">
      <c r="A13" s="45">
        <v>6</v>
      </c>
      <c r="B13" s="45">
        <v>750</v>
      </c>
      <c r="C13" s="45">
        <v>75023</v>
      </c>
      <c r="D13" s="45">
        <v>6060</v>
      </c>
      <c r="E13" s="56" t="s">
        <v>45</v>
      </c>
      <c r="F13" s="48">
        <v>10000</v>
      </c>
      <c r="G13" s="48"/>
      <c r="H13" s="48"/>
      <c r="I13" s="48">
        <f>F13+G13</f>
        <v>10000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s="44" customFormat="1" ht="36.75" customHeight="1">
      <c r="A14" s="46">
        <v>7</v>
      </c>
      <c r="B14" s="46">
        <v>801</v>
      </c>
      <c r="C14" s="46">
        <v>80101</v>
      </c>
      <c r="D14" s="46">
        <v>6050</v>
      </c>
      <c r="E14" s="57" t="s">
        <v>46</v>
      </c>
      <c r="F14" s="48">
        <v>565000</v>
      </c>
      <c r="G14" s="48"/>
      <c r="H14" s="48"/>
      <c r="I14" s="48">
        <f>F14+G14</f>
        <v>565000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s="44" customFormat="1" ht="15.75" customHeight="1">
      <c r="A15" s="46"/>
      <c r="B15" s="46"/>
      <c r="C15" s="46"/>
      <c r="D15" s="46"/>
      <c r="E15" s="57" t="s">
        <v>47</v>
      </c>
      <c r="F15" s="48">
        <v>53000</v>
      </c>
      <c r="G15" s="48"/>
      <c r="H15" s="48"/>
      <c r="I15" s="48">
        <f>F15</f>
        <v>53000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1:248" s="44" customFormat="1" ht="15.75" customHeight="1">
      <c r="A16" s="46"/>
      <c r="B16" s="46"/>
      <c r="C16" s="46">
        <v>80101</v>
      </c>
      <c r="D16" s="46">
        <v>6060</v>
      </c>
      <c r="E16" s="57" t="s">
        <v>64</v>
      </c>
      <c r="F16" s="48">
        <v>45000</v>
      </c>
      <c r="G16" s="48"/>
      <c r="H16" s="48"/>
      <c r="I16" s="48">
        <f>F16</f>
        <v>45000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1:248" s="44" customFormat="1" ht="18.75" customHeight="1">
      <c r="A17" s="45">
        <v>8</v>
      </c>
      <c r="B17" s="46"/>
      <c r="C17" s="46">
        <v>80110</v>
      </c>
      <c r="D17" s="46">
        <v>6050</v>
      </c>
      <c r="E17" s="56" t="s">
        <v>48</v>
      </c>
      <c r="F17" s="48">
        <v>360503</v>
      </c>
      <c r="G17" s="48">
        <v>4000</v>
      </c>
      <c r="H17" s="48"/>
      <c r="I17" s="48">
        <f>F17+G17</f>
        <v>364503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</row>
    <row r="18" spans="1:248" s="44" customFormat="1" ht="17.25" customHeight="1">
      <c r="A18" s="45">
        <v>9</v>
      </c>
      <c r="B18" s="46"/>
      <c r="C18" s="46">
        <v>80110</v>
      </c>
      <c r="D18" s="46">
        <v>6060</v>
      </c>
      <c r="E18" s="56" t="s">
        <v>49</v>
      </c>
      <c r="F18" s="48">
        <v>278900</v>
      </c>
      <c r="G18" s="48"/>
      <c r="H18" s="48"/>
      <c r="I18" s="48">
        <f>F18</f>
        <v>278900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s="44" customFormat="1" ht="18.75" customHeight="1">
      <c r="A19" s="45"/>
      <c r="B19" s="45"/>
      <c r="C19" s="45"/>
      <c r="E19" s="49" t="s">
        <v>50</v>
      </c>
      <c r="F19" s="50">
        <f>F14+F16+++F17+F18</f>
        <v>1249403</v>
      </c>
      <c r="G19" s="50">
        <f>SUM(G14:G18)</f>
        <v>4000</v>
      </c>
      <c r="H19" s="50">
        <f>H17</f>
        <v>0</v>
      </c>
      <c r="I19" s="50">
        <f>I14+I16+I17+I18</f>
        <v>1253403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s="44" customFormat="1" ht="20.25" customHeight="1">
      <c r="A20" s="45">
        <v>10</v>
      </c>
      <c r="B20" s="45">
        <v>852</v>
      </c>
      <c r="C20" s="45">
        <v>85212</v>
      </c>
      <c r="D20" s="44">
        <v>6060</v>
      </c>
      <c r="E20" s="58" t="s">
        <v>51</v>
      </c>
      <c r="F20" s="50">
        <v>6800</v>
      </c>
      <c r="G20" s="52"/>
      <c r="H20" s="52"/>
      <c r="I20" s="52">
        <f>F20</f>
        <v>6800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1:248" s="44" customFormat="1" ht="26.25" customHeight="1">
      <c r="A21" s="46">
        <v>11</v>
      </c>
      <c r="B21" s="46">
        <v>900</v>
      </c>
      <c r="C21" s="46">
        <v>90001</v>
      </c>
      <c r="D21" s="46">
        <v>6050</v>
      </c>
      <c r="E21" s="47" t="s">
        <v>52</v>
      </c>
      <c r="F21" s="48">
        <v>984185</v>
      </c>
      <c r="G21" s="48"/>
      <c r="H21" s="48"/>
      <c r="I21" s="48">
        <f>F21+G21</f>
        <v>984185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1:248" s="44" customFormat="1" ht="24.75" customHeight="1">
      <c r="A22" s="45">
        <v>12</v>
      </c>
      <c r="B22" s="59"/>
      <c r="C22" s="59">
        <v>90015</v>
      </c>
      <c r="D22" s="59">
        <v>6050</v>
      </c>
      <c r="E22" s="56" t="s">
        <v>53</v>
      </c>
      <c r="F22" s="48">
        <v>46830</v>
      </c>
      <c r="G22" s="48"/>
      <c r="H22" s="48"/>
      <c r="I22" s="48">
        <f>F22</f>
        <v>46830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48" s="62" customFormat="1" ht="18.75" customHeight="1">
      <c r="A23" s="46">
        <v>13</v>
      </c>
      <c r="B23" s="60"/>
      <c r="C23" s="60" t="s">
        <v>54</v>
      </c>
      <c r="D23" s="60" t="s">
        <v>55</v>
      </c>
      <c r="E23" s="51" t="s">
        <v>56</v>
      </c>
      <c r="F23" s="52">
        <v>6170</v>
      </c>
      <c r="G23" s="52"/>
      <c r="H23" s="52"/>
      <c r="I23" s="52">
        <f>F23</f>
        <v>6170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</row>
    <row r="24" spans="1:248" s="62" customFormat="1" ht="20.25" customHeight="1">
      <c r="A24" s="45">
        <v>14</v>
      </c>
      <c r="B24" s="60"/>
      <c r="C24" s="60" t="s">
        <v>54</v>
      </c>
      <c r="D24" s="60" t="s">
        <v>55</v>
      </c>
      <c r="E24" s="51" t="s">
        <v>57</v>
      </c>
      <c r="F24" s="52">
        <v>15000</v>
      </c>
      <c r="G24" s="52"/>
      <c r="H24" s="52"/>
      <c r="I24" s="52">
        <f>F24</f>
        <v>15000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</row>
    <row r="25" spans="1:248" s="53" customFormat="1" ht="18.75" customHeight="1">
      <c r="A25" s="63"/>
      <c r="B25" s="64"/>
      <c r="C25" s="64"/>
      <c r="D25" s="64"/>
      <c r="E25" s="49" t="s">
        <v>58</v>
      </c>
      <c r="F25" s="50">
        <f>F21+F22+F23+F24</f>
        <v>1052185</v>
      </c>
      <c r="G25" s="50">
        <f>G21</f>
        <v>0</v>
      </c>
      <c r="H25" s="50"/>
      <c r="I25" s="50">
        <f>I21+I22+I23+I24</f>
        <v>1052185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</row>
    <row r="26" spans="1:248" s="44" customFormat="1" ht="19.5" customHeight="1">
      <c r="A26" s="45">
        <v>15</v>
      </c>
      <c r="B26" s="45">
        <v>926</v>
      </c>
      <c r="C26" s="45">
        <v>92605</v>
      </c>
      <c r="D26" s="45">
        <v>6050</v>
      </c>
      <c r="E26" s="56" t="s">
        <v>59</v>
      </c>
      <c r="F26" s="48">
        <v>25000</v>
      </c>
      <c r="G26" s="48"/>
      <c r="H26" s="48"/>
      <c r="I26" s="48">
        <f>F26</f>
        <v>25000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s="53" customFormat="1" ht="19.5" customHeight="1">
      <c r="A27" s="66"/>
      <c r="B27" s="66"/>
      <c r="C27" s="66"/>
      <c r="D27" s="66"/>
      <c r="E27" s="49" t="s">
        <v>60</v>
      </c>
      <c r="F27" s="50">
        <f>SUM(F26:F26)</f>
        <v>25000</v>
      </c>
      <c r="G27" s="50"/>
      <c r="H27" s="50"/>
      <c r="I27" s="50">
        <f>SUM(I26:I26)</f>
        <v>25000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</row>
    <row r="28" spans="5:248" s="67" customFormat="1" ht="20.25" customHeight="1">
      <c r="E28" s="67" t="s">
        <v>61</v>
      </c>
      <c r="F28" s="68">
        <f>F9+F10+F11+F12+F13+F19+F20+F25+F27</f>
        <v>2538388</v>
      </c>
      <c r="G28" s="68">
        <f>G9+G10+G11+G12+G13+G19+G20+G25+G27</f>
        <v>4000</v>
      </c>
      <c r="H28" s="68">
        <f>H9+H19</f>
        <v>0</v>
      </c>
      <c r="I28" s="68">
        <f>I9+I10+I11+I12+I13+I19+I20+I25+I27</f>
        <v>2542388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</row>
    <row r="29" spans="7:9" ht="12.75">
      <c r="G29" s="81" t="s">
        <v>30</v>
      </c>
      <c r="H29" s="81"/>
      <c r="I29" s="81"/>
    </row>
    <row r="31" spans="7:9" ht="12.75">
      <c r="G31" s="81" t="s">
        <v>62</v>
      </c>
      <c r="H31" s="81"/>
      <c r="I31" s="81"/>
    </row>
  </sheetData>
  <mergeCells count="5">
    <mergeCell ref="G29:I29"/>
    <mergeCell ref="G31:I31"/>
    <mergeCell ref="F1:I1"/>
    <mergeCell ref="F2:I2"/>
    <mergeCell ref="C3:H3"/>
  </mergeCells>
  <printOptions/>
  <pageMargins left="0.59" right="0.46" top="0.43" bottom="0.37" header="0.3" footer="0.31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2004-06-16T09:56:01Z</cp:lastPrinted>
  <dcterms:created xsi:type="dcterms:W3CDTF">2004-03-17T11:19:58Z</dcterms:created>
  <dcterms:modified xsi:type="dcterms:W3CDTF">2004-06-16T09:57:04Z</dcterms:modified>
  <cp:category/>
  <cp:version/>
  <cp:contentType/>
  <cp:contentStatus/>
</cp:coreProperties>
</file>