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</sheets>
  <definedNames>
    <definedName name="_xlnm.Print_Area" localSheetId="0">'zal nr 1'!$A$1:$L$19</definedName>
    <definedName name="_xlnm.Print_Area" localSheetId="2">'zal nr 2a'!$A$1:$O$15</definedName>
    <definedName name="_xlnm.Print_Area" localSheetId="3">'zal nr 2b'!$A$1:$L$17</definedName>
    <definedName name="_xlnm.Print_Area" localSheetId="4">'zal nr 3'!$A$1:$L$46</definedName>
  </definedNames>
  <calcPr fullCalcOnLoad="1"/>
</workbook>
</file>

<file path=xl/sharedStrings.xml><?xml version="1.0" encoding="utf-8"?>
<sst xmlns="http://schemas.openxmlformats.org/spreadsheetml/2006/main" count="191" uniqueCount="118">
  <si>
    <t>Dział</t>
  </si>
  <si>
    <t>Ogółem</t>
  </si>
  <si>
    <t>bieżące</t>
  </si>
  <si>
    <t>majątkowe</t>
  </si>
  <si>
    <t>w tym:</t>
  </si>
  <si>
    <t>z tego :</t>
  </si>
  <si>
    <t>Przed zmianą</t>
  </si>
  <si>
    <t>Mirosław Byczak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</si>
  <si>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</si>
  <si>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</si>
  <si>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</si>
  <si>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</si>
  <si>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</si>
  <si>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</si>
  <si>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</si>
  <si>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Zwiększenie</t>
  </si>
  <si>
    <t>Zmniejszenie</t>
  </si>
  <si>
    <t>Przewodniczący Rady Gminy</t>
  </si>
  <si>
    <t>Ogółem wydatki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</si>
  <si>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</si>
  <si>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</si>
  <si>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</si>
  <si>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</si>
  <si>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</si>
  <si>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</si>
  <si>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</si>
  <si>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</si>
  <si>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</si>
  <si>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</si>
  <si>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Uzasadnienie:</t>
  </si>
  <si>
    <t>zmieniającej Uchwałę Budżetową   Nr XLII/269/2009  na rok 2010</t>
  </si>
  <si>
    <t>DOCHODY</t>
  </si>
  <si>
    <t>Źródło dochodów</t>
  </si>
  <si>
    <t>dotacje</t>
  </si>
  <si>
    <t>środki europejskie i inne środki pochodzące ze źródeł zagranicznych, niepodlegające zwrotowi</t>
  </si>
  <si>
    <t>Dochody ogółem</t>
  </si>
  <si>
    <t>Oświata i wychowanie</t>
  </si>
  <si>
    <t>Szkoły podstawowe</t>
  </si>
  <si>
    <t>80101</t>
  </si>
  <si>
    <t>Różne rozliczenia</t>
  </si>
  <si>
    <t>Subwencje ogólne z budżetu państwa</t>
  </si>
  <si>
    <t>z dnia  27 grudnia  2010r zmieniającej Uchwałę Budżetową Nr XLII/269/2009  na rok 2010</t>
  </si>
  <si>
    <t>z dnia  27 grudnia   2010r zmieniającej Uchwałę Budżetową  Nr XLII/269/2009 na rok 2010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</si>
  <si>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</si>
  <si>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</si>
  <si>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</si>
  <si>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</si>
  <si>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</si>
  <si>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</si>
  <si>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</si>
  <si>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</si>
  <si>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</si>
  <si>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010</t>
  </si>
  <si>
    <t>Rolnictwo i łowiectwo</t>
  </si>
  <si>
    <t>01010</t>
  </si>
  <si>
    <t>Infrastruktura wodociągowa i sanitacyjna wsi</t>
  </si>
  <si>
    <t>Uzasadnienie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</si>
  <si>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</si>
  <si>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</si>
  <si>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</si>
  <si>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</si>
  <si>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</si>
  <si>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</si>
  <si>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</si>
  <si>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</si>
  <si>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</si>
  <si>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</si>
  <si>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</si>
  <si>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</si>
  <si>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</si>
  <si>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</si>
  <si>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</si>
  <si>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</si>
  <si>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>Opracowanie projektu prac geologicznych ujęcia wód podziemnych</t>
  </si>
  <si>
    <t>Opracowanie projektu dokumentacji technicznej  budowy Stacji Uzdatniania Wody  we wsi Grądy i opracowanie projektu  prac geologicznych ujęcia wód podziemnych</t>
  </si>
  <si>
    <t>Wykonanie dokumentacji technicznej zasilania elektrycznego stacji i przepompowni</t>
  </si>
  <si>
    <t xml:space="preserve">Montaż  trójników na istniejącej sieci kanalizacyjnej 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</si>
  <si>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</si>
  <si>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</si>
  <si>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</si>
  <si>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</si>
  <si>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</si>
  <si>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</si>
  <si>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Wykonanie robót budowlanych na drodze wojewódzkiej Nr 719 przy ul. Warszawskiej w Jaktorowie - zgodnie z porozumieniem z Samorządem Województwa Mazowieckiego 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</si>
  <si>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</si>
  <si>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</si>
  <si>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</si>
  <si>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 xml:space="preserve">Przebudowa drogi gminnej Międzyborów - Bieganów - przebudowa kolektora kanalizacji deszczowej,  sieci energetycznej i telekomunikacyjnej  i inne wydatki nie objęte projektem 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</si>
  <si>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</si>
  <si>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</si>
  <si>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</si>
  <si>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Zakup gruntów  pod drogi gminne (ul. Alpejska w  Budach Grzybek)</t>
  </si>
  <si>
    <t>razem rozdział 60016 - Drogi publiczne gminne</t>
  </si>
  <si>
    <t>Razem dział 600 - Transport i łączność</t>
  </si>
  <si>
    <t xml:space="preserve">Zakup programu "Płace, kadry" </t>
  </si>
  <si>
    <t>Zakup samochodu  osobowo-ciężarowego marki VW  Transporter   dla Urzędu Gminy</t>
  </si>
  <si>
    <t>Zakup samochodu  osobowego    dla Urzędu Gminy</t>
  </si>
  <si>
    <t>Razem dział 750 - Administracja publiczna</t>
  </si>
  <si>
    <t xml:space="preserve">Zakup kontenera dla Zespołu Szkolno-Przedszkolnego w Jaktorowie  - budka dla strażnika </t>
  </si>
  <si>
    <t>Zakup kserokopiarki dla Przedszkola w Jaktorowie</t>
  </si>
  <si>
    <t>Razem dział 801 - Oświata i wychowanie</t>
  </si>
  <si>
    <t>Wykonanie oświetlenia ulic: Jaworowej w Henryszewie, Okulickiego w Jaktorowie Kolonii, Wyspiańskiego w Chylicach</t>
  </si>
  <si>
    <r>
      <t>Rozbudowa oświetlenia ulic:</t>
    </r>
    <r>
      <rPr>
        <sz val="10"/>
        <rFont val="Arial CE"/>
        <family val="0"/>
      </rPr>
      <t xml:space="preserve">
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</si>
  <si>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t xml:space="preserve">Razem dział 900 - Gospodarka komunalna i ochrona środowiska </t>
  </si>
  <si>
    <t>x</t>
  </si>
  <si>
    <t>Dochody od osób prawnych, od osób fizycznych i od innych jednostek nie posiadających osobowości prawnej oraz wydatki związane z ich poborem</t>
  </si>
  <si>
    <t>Podatek od czynności cywilnoprawnych</t>
  </si>
  <si>
    <t>W planie wydatków majątkowych  wprowadza się następujące zmiany:</t>
  </si>
  <si>
    <t>z dnia  27 grudnia  2010r zmieniającej Uchwałę Budżetową  Nr XLII/269/2009 na rok 2010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</si>
  <si>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</si>
  <si>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 xml:space="preserve">     W dziale 010 -  Rolnictwo i łowiectwo zwiększa się o kwotę 94.690 zł plan  wydatków z przeznaczeniem na dofinansowanie zadania inwestycyjnego "Opracowanie dokumentacji projektowo-kosztorysowej na budowę stacji uzdatniania wody w Grądach wraz z zasilaniem energetycznym, stacją trafo i siecią wodociągową we wsi Grądy i Henryszew, Budy Zosine, Budy Stare, Jaktorów Kolonia , Budy Grzybek. 
</t>
  </si>
  <si>
    <t xml:space="preserve">   1)  Zwiększa się  plan  dochodów budżetu Gminy o kwotę 7.526 zł w związku z pozyskaniem  ze środków  rezerwy części oświatowej subwencji ogólnej na remonty bieżące w obiektach oświatowych - zgodnie z pismem nr ST5/4822/71g/BKU/10 Ministra Finansów z dnia 26.11.2010r. 
    2)  w dziale 756 - Dochody od osób prawnych, od osób fizycznych... zwiększa się o kwotę 94.690 zł plan z wpływów podatku od czynności cywilnoprawnych z przeznaczeniem na dofinansowanie zadania inwestycyjnego "Opracowanie dokumentacji projektowo-kosztorysowej na budowę stacji uzdatniania wody w Grądach wraz z zasilaniem energetycznym, stacją trafo i siecią wodociągową we wsi Grądy i Henryszew, Budy Zosine, Budy Stare, Jaktorów Kolonia , Budy Grzybek. 
Razem zwiększenie planu dochodów - 102.216 zł.</t>
  </si>
  <si>
    <t>Zał  Nr 1 do uchwały Nr II /16 /2010  Rady Gminy Jaktorów z dnia  27 grudnia   2010r</t>
  </si>
  <si>
    <t>Załącznik nr 2 do uchwały nr  II /16 //2010  Rady Gminy Jaktorów</t>
  </si>
  <si>
    <t>Załącznik nr 2a do uchwały nr II /16 /2010  Rady Gminy Jaktorów</t>
  </si>
  <si>
    <t>Załącznik nr 2b do uchwały nr II / 16 /2010  Rady Gminy Jaktorów</t>
  </si>
  <si>
    <t>Zał. Nr 3 do uchwały Nr II / 16 / 2010  Rady Gminy Jaktorów</t>
  </si>
  <si>
    <r>
      <t xml:space="preserve">Zwiększa się  wydatki  bieżące    w   </t>
    </r>
    <r>
      <rPr>
        <u val="single"/>
        <sz val="10"/>
        <rFont val="Arial"/>
        <family val="0"/>
      </rPr>
      <t xml:space="preserve">dziale  801 - Oświata i wychowanie </t>
    </r>
    <r>
      <rPr>
        <sz val="10"/>
        <rFont val="Arial"/>
        <family val="0"/>
      </rPr>
      <t xml:space="preserve"> na remonty bieżące obiektów oświatowych o kwotę 7.526 zł , z tego dla  Zespołu Szkolno-Przedszkolnego  w Jaktorowie  - 3.763 zł oraz dla Zespołu Szkół Publicznych w Międzyborowie - 3.763 zł.  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</si>
</sst>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CE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u val="single"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0" fontId="28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30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4" fontId="29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8" fillId="0" borderId="10" xfId="0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4" fontId="0" fillId="0" borderId="10" xfId="52" applyNumberFormat="1" applyFont="1" applyBorder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0" fontId="44" fillId="0" borderId="18" xfId="0" applyFont="1" applyBorder="1" applyAlignment="1">
      <alignment horizontal="center" vertical="center" wrapText="1"/>
    </xf>
    <xf numFmtId="4" fontId="1" fillId="0" borderId="10" xfId="53" applyNumberFormat="1" applyFont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 wrapText="1"/>
      <protection/>
    </xf>
    <xf numFmtId="0" fontId="3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left" vertical="top" wrapText="1"/>
    </xf>
    <xf numFmtId="0" fontId="0" fillId="0" borderId="0" xfId="52" applyFont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wrapText="1" shrinkToFit="1"/>
    </xf>
    <xf numFmtId="0" fontId="0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5" fillId="0" borderId="20" xfId="0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28" fillId="0" borderId="10" xfId="0" applyFont="1" applyFill="1" applyBorder="1" applyAlignment="1">
      <alignment vertical="top" wrapText="1"/>
    </xf>
    <xf numFmtId="4" fontId="0" fillId="0" borderId="11" xfId="52" applyNumberFormat="1" applyFont="1" applyBorder="1" applyAlignment="1">
      <alignment horizontal="right" vertical="center"/>
      <protection/>
    </xf>
    <xf numFmtId="49" fontId="30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5" fillId="0" borderId="1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right"/>
      <protection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3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H14" sqref="H14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12.7109375" style="0" customWidth="1"/>
    <col min="4" max="4" width="12.2812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2.421875" style="0" customWidth="1"/>
    <col min="9" max="9" width="10.421875" style="0" customWidth="1"/>
    <col min="10" max="10" width="12.57421875" style="0" customWidth="1"/>
    <col min="11" max="11" width="10.8515625" style="0" customWidth="1"/>
    <col min="12" max="12" width="12.57421875" style="0" customWidth="1"/>
  </cols>
  <sheetData>
    <row r="1" spans="2:12" ht="16.5" customHeight="1">
      <c r="B1" s="2"/>
      <c r="C1" s="2"/>
      <c r="D1" s="2"/>
      <c r="E1" s="2"/>
      <c r="F1" s="159" t="s">
        <v>112</v>
      </c>
      <c r="G1" s="159"/>
      <c r="H1" s="159"/>
      <c r="I1" s="159"/>
      <c r="J1" s="159"/>
      <c r="K1" s="159"/>
      <c r="L1" s="159"/>
    </row>
    <row r="2" spans="2:12" ht="18" customHeight="1">
      <c r="B2" s="2"/>
      <c r="C2" s="2"/>
      <c r="D2" s="2"/>
      <c r="E2" s="2"/>
      <c r="F2" s="2"/>
      <c r="G2" s="159" t="s">
        <v>30</v>
      </c>
      <c r="H2" s="159"/>
      <c r="I2" s="159"/>
      <c r="J2" s="159"/>
      <c r="K2" s="159"/>
      <c r="L2" s="159"/>
    </row>
    <row r="3" spans="2:6" s="34" customFormat="1" ht="16.5" customHeight="1">
      <c r="B3" s="160" t="s">
        <v>31</v>
      </c>
      <c r="C3" s="160"/>
      <c r="D3" s="160"/>
      <c r="E3" s="35"/>
      <c r="F3" s="36"/>
    </row>
    <row r="4" spans="1:12" s="3" customFormat="1" ht="13.5" customHeight="1">
      <c r="A4" s="161" t="s">
        <v>0</v>
      </c>
      <c r="B4" s="161" t="s">
        <v>32</v>
      </c>
      <c r="C4" s="161" t="s">
        <v>1</v>
      </c>
      <c r="D4" s="161"/>
      <c r="E4" s="161"/>
      <c r="F4" s="161"/>
      <c r="G4" s="161" t="s">
        <v>5</v>
      </c>
      <c r="H4" s="161"/>
      <c r="I4" s="161"/>
      <c r="J4" s="161"/>
      <c r="K4" s="161"/>
      <c r="L4" s="161"/>
    </row>
    <row r="5" spans="1:12" s="3" customFormat="1" ht="13.5" customHeight="1">
      <c r="A5" s="161"/>
      <c r="B5" s="161"/>
      <c r="C5" s="161"/>
      <c r="D5" s="161"/>
      <c r="E5" s="161"/>
      <c r="F5" s="161"/>
      <c r="G5" s="161" t="s">
        <v>2</v>
      </c>
      <c r="H5" s="161" t="s">
        <v>4</v>
      </c>
      <c r="I5" s="161"/>
      <c r="J5" s="161" t="s">
        <v>3</v>
      </c>
      <c r="K5" s="161" t="s">
        <v>4</v>
      </c>
      <c r="L5" s="161"/>
    </row>
    <row r="6" spans="1:12" s="3" customFormat="1" ht="101.25" customHeight="1">
      <c r="A6" s="161"/>
      <c r="B6" s="161"/>
      <c r="C6" s="161"/>
      <c r="D6" s="161"/>
      <c r="E6" s="161"/>
      <c r="F6" s="161"/>
      <c r="G6" s="161"/>
      <c r="H6" s="4" t="s">
        <v>33</v>
      </c>
      <c r="I6" s="37" t="s">
        <v>34</v>
      </c>
      <c r="J6" s="161"/>
      <c r="K6" s="4" t="s">
        <v>33</v>
      </c>
      <c r="L6" s="37" t="s">
        <v>34</v>
      </c>
    </row>
    <row r="7" spans="1:12" s="3" customFormat="1" ht="20.25" customHeight="1">
      <c r="A7" s="4"/>
      <c r="B7" s="38"/>
      <c r="C7" s="39" t="s">
        <v>6</v>
      </c>
      <c r="D7" s="40" t="s">
        <v>16</v>
      </c>
      <c r="E7" s="40" t="s">
        <v>15</v>
      </c>
      <c r="F7" s="39" t="s">
        <v>26</v>
      </c>
      <c r="G7" s="41"/>
      <c r="H7" s="4"/>
      <c r="I7" s="37"/>
      <c r="J7" s="38"/>
      <c r="K7" s="42"/>
      <c r="L7" s="37"/>
    </row>
    <row r="8" spans="1:12" s="44" customFormat="1" ht="16.5" customHeight="1">
      <c r="A8" s="43">
        <v>1</v>
      </c>
      <c r="B8" s="43">
        <v>2</v>
      </c>
      <c r="C8" s="164">
        <v>3</v>
      </c>
      <c r="D8" s="165"/>
      <c r="E8" s="165"/>
      <c r="F8" s="166"/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</row>
    <row r="9" spans="1:12" ht="111.75" customHeight="1">
      <c r="A9" s="45">
        <v>756</v>
      </c>
      <c r="B9" s="145" t="s">
        <v>105</v>
      </c>
      <c r="C9" s="46">
        <v>14068229</v>
      </c>
      <c r="D9" s="46">
        <v>0</v>
      </c>
      <c r="E9" s="46">
        <f>E10</f>
        <v>94690</v>
      </c>
      <c r="F9" s="47">
        <f>C9-D9+E9</f>
        <v>14162919</v>
      </c>
      <c r="G9" s="47">
        <v>14162919</v>
      </c>
      <c r="H9" s="48"/>
      <c r="I9" s="48"/>
      <c r="J9" s="52"/>
      <c r="K9" s="46"/>
      <c r="L9" s="47"/>
    </row>
    <row r="10" spans="1:12" s="142" customFormat="1" ht="27.75" customHeight="1">
      <c r="A10" s="143"/>
      <c r="B10" s="54" t="s">
        <v>106</v>
      </c>
      <c r="C10" s="52">
        <v>480822</v>
      </c>
      <c r="D10" s="52"/>
      <c r="E10" s="52">
        <v>94690</v>
      </c>
      <c r="F10" s="53">
        <f>C10-D10+E10</f>
        <v>575512</v>
      </c>
      <c r="G10" s="53">
        <v>94690</v>
      </c>
      <c r="H10" s="144"/>
      <c r="I10" s="144"/>
      <c r="J10" s="52"/>
      <c r="K10" s="52"/>
      <c r="L10" s="53"/>
    </row>
    <row r="11" spans="1:12" ht="21.75" customHeight="1">
      <c r="A11" s="45">
        <v>758</v>
      </c>
      <c r="B11" s="63" t="s">
        <v>39</v>
      </c>
      <c r="C11" s="46">
        <v>8661766</v>
      </c>
      <c r="D11" s="46">
        <f>D12</f>
        <v>0</v>
      </c>
      <c r="E11" s="46">
        <f>E12</f>
        <v>7526</v>
      </c>
      <c r="F11" s="47">
        <f>C11-D11+E11</f>
        <v>8669292</v>
      </c>
      <c r="G11" s="47">
        <f>F11</f>
        <v>8669292</v>
      </c>
      <c r="H11" s="48"/>
      <c r="I11" s="48"/>
      <c r="J11" s="52"/>
      <c r="K11" s="46"/>
      <c r="L11" s="47"/>
    </row>
    <row r="12" spans="1:12" ht="27.75" customHeight="1">
      <c r="A12" s="45"/>
      <c r="B12" s="54" t="s">
        <v>40</v>
      </c>
      <c r="C12" s="52">
        <v>8565561</v>
      </c>
      <c r="D12" s="52"/>
      <c r="E12" s="52">
        <v>7526</v>
      </c>
      <c r="F12" s="53">
        <f>C12-D12+E12</f>
        <v>8573087</v>
      </c>
      <c r="G12" s="53">
        <v>7526</v>
      </c>
      <c r="H12" s="48"/>
      <c r="I12" s="48"/>
      <c r="J12" s="52"/>
      <c r="K12" s="46"/>
      <c r="L12" s="47"/>
    </row>
    <row r="13" spans="1:12" s="61" customFormat="1" ht="22.5" customHeight="1">
      <c r="A13" s="57"/>
      <c r="B13" s="50" t="s">
        <v>35</v>
      </c>
      <c r="C13" s="58">
        <v>32634409.4</v>
      </c>
      <c r="D13" s="47">
        <f>D11</f>
        <v>0</v>
      </c>
      <c r="E13" s="47">
        <f>E9+E11</f>
        <v>102216</v>
      </c>
      <c r="F13" s="47">
        <f>C13-D13+E13</f>
        <v>32736625.4</v>
      </c>
      <c r="G13" s="59">
        <f>F13-J13</f>
        <v>27666288</v>
      </c>
      <c r="H13" s="59">
        <v>3679021</v>
      </c>
      <c r="I13" s="59">
        <v>51863.6</v>
      </c>
      <c r="J13" s="47">
        <v>5070337.4</v>
      </c>
      <c r="K13" s="60"/>
      <c r="L13" s="47">
        <v>3406379.4</v>
      </c>
    </row>
    <row r="14" spans="2:6" ht="18.75" customHeight="1">
      <c r="B14" s="1" t="s">
        <v>29</v>
      </c>
      <c r="C14" s="1"/>
      <c r="D14" s="1"/>
      <c r="E14" s="1"/>
      <c r="F14" s="1"/>
    </row>
    <row r="15" spans="1:12" ht="88.5" customHeight="1">
      <c r="A15" s="162" t="s">
        <v>111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2:6" ht="12.75">
      <c r="B16" s="1"/>
      <c r="C16" s="1"/>
      <c r="D16" s="1"/>
      <c r="E16" s="1"/>
      <c r="F16" s="1"/>
    </row>
    <row r="17" spans="2:12" ht="12.75">
      <c r="B17" s="1"/>
      <c r="C17" s="1"/>
      <c r="D17" s="1"/>
      <c r="E17" s="1"/>
      <c r="F17" s="1"/>
      <c r="I17" s="163" t="s">
        <v>17</v>
      </c>
      <c r="J17" s="163"/>
      <c r="K17" s="163"/>
      <c r="L17" s="163"/>
    </row>
    <row r="18" spans="2:6" ht="12.75">
      <c r="B18" s="1"/>
      <c r="C18" s="1"/>
      <c r="D18" s="1"/>
      <c r="E18" s="1"/>
      <c r="F18" s="1"/>
    </row>
    <row r="19" spans="2:12" ht="14.25">
      <c r="B19" s="64"/>
      <c r="C19" s="1"/>
      <c r="D19" s="1"/>
      <c r="E19" s="1"/>
      <c r="F19" s="1"/>
      <c r="I19" s="163" t="s">
        <v>7</v>
      </c>
      <c r="J19" s="163"/>
      <c r="K19" s="163"/>
      <c r="L19" s="163"/>
    </row>
    <row r="20" spans="2:6" ht="14.25">
      <c r="B20" s="64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15" ht="14.25">
      <c r="B28" s="1"/>
      <c r="C28" s="1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</sheetData>
  <mergeCells count="16">
    <mergeCell ref="K5:L5"/>
    <mergeCell ref="D28:O28"/>
    <mergeCell ref="I17:L17"/>
    <mergeCell ref="I19:L19"/>
    <mergeCell ref="A15:L15"/>
    <mergeCell ref="C8:F8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5" right="0.23" top="0.6" bottom="0.44" header="0.34" footer="0.19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1" sqref="D1:I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159" t="s">
        <v>113</v>
      </c>
      <c r="E1" s="159"/>
      <c r="F1" s="159"/>
      <c r="G1" s="159"/>
      <c r="H1" s="159"/>
      <c r="I1" s="159"/>
    </row>
    <row r="2" spans="4:9" ht="17.25" customHeight="1">
      <c r="D2" s="183" t="s">
        <v>41</v>
      </c>
      <c r="E2" s="183"/>
      <c r="F2" s="183"/>
      <c r="G2" s="183"/>
      <c r="H2" s="183"/>
      <c r="I2" s="183"/>
    </row>
    <row r="3" spans="3:7" ht="12.75" customHeight="1">
      <c r="C3" s="2" t="s">
        <v>8</v>
      </c>
      <c r="D3" s="2"/>
      <c r="E3" s="2"/>
      <c r="F3" s="2"/>
      <c r="G3" s="2"/>
    </row>
    <row r="4" spans="1:3" ht="27" customHeight="1">
      <c r="A4" s="184" t="s">
        <v>9</v>
      </c>
      <c r="B4" s="184"/>
      <c r="C4" s="184"/>
    </row>
    <row r="5" spans="1:9" s="3" customFormat="1" ht="18.75" customHeight="1">
      <c r="A5" s="8"/>
      <c r="B5" s="8"/>
      <c r="C5" s="8"/>
      <c r="D5" s="177" t="s">
        <v>10</v>
      </c>
      <c r="E5" s="178"/>
      <c r="F5" s="178"/>
      <c r="G5" s="178"/>
      <c r="H5" s="178"/>
      <c r="I5" s="179"/>
    </row>
    <row r="6" spans="1:9" s="3" customFormat="1" ht="16.5" customHeight="1">
      <c r="A6" s="176" t="s">
        <v>0</v>
      </c>
      <c r="B6" s="176" t="s">
        <v>11</v>
      </c>
      <c r="C6" s="176" t="s">
        <v>12</v>
      </c>
      <c r="D6" s="177" t="s">
        <v>1</v>
      </c>
      <c r="E6" s="178"/>
      <c r="F6" s="178"/>
      <c r="G6" s="179"/>
      <c r="H6" s="168" t="s">
        <v>5</v>
      </c>
      <c r="I6" s="169"/>
    </row>
    <row r="7" spans="1:9" s="3" customFormat="1" ht="21" customHeight="1">
      <c r="A7" s="176"/>
      <c r="B7" s="176"/>
      <c r="C7" s="176"/>
      <c r="D7" s="180"/>
      <c r="E7" s="181"/>
      <c r="F7" s="181"/>
      <c r="G7" s="182"/>
      <c r="H7" s="8" t="s">
        <v>2</v>
      </c>
      <c r="I7" s="9" t="s">
        <v>3</v>
      </c>
    </row>
    <row r="8" spans="1:9" s="3" customFormat="1" ht="18.75" customHeight="1">
      <c r="A8" s="4"/>
      <c r="B8" s="4"/>
      <c r="C8" s="4"/>
      <c r="D8" s="10" t="s">
        <v>6</v>
      </c>
      <c r="E8" s="10" t="s">
        <v>16</v>
      </c>
      <c r="F8" s="10" t="s">
        <v>15</v>
      </c>
      <c r="G8" s="10" t="s">
        <v>13</v>
      </c>
      <c r="H8" s="4"/>
      <c r="I8" s="11"/>
    </row>
    <row r="9" spans="1:9" s="6" customFormat="1" ht="17.25" customHeight="1">
      <c r="A9" s="5">
        <v>1</v>
      </c>
      <c r="B9" s="5">
        <v>2</v>
      </c>
      <c r="C9" s="5">
        <v>3</v>
      </c>
      <c r="D9" s="170">
        <v>4</v>
      </c>
      <c r="E9" s="171"/>
      <c r="F9" s="171"/>
      <c r="G9" s="172"/>
      <c r="H9" s="5">
        <v>5</v>
      </c>
      <c r="I9" s="5">
        <v>6</v>
      </c>
    </row>
    <row r="10" spans="1:9" s="56" customFormat="1" ht="21" customHeight="1">
      <c r="A10" s="73" t="s">
        <v>52</v>
      </c>
      <c r="B10" s="51"/>
      <c r="C10" s="75" t="s">
        <v>53</v>
      </c>
      <c r="D10" s="12">
        <v>1401619</v>
      </c>
      <c r="E10" s="12">
        <v>0</v>
      </c>
      <c r="F10" s="12">
        <f>F11</f>
        <v>94690</v>
      </c>
      <c r="G10" s="12">
        <f>D10-E10+F10</f>
        <v>1496309</v>
      </c>
      <c r="H10" s="12">
        <v>39179</v>
      </c>
      <c r="I10" s="12">
        <v>1362440</v>
      </c>
    </row>
    <row r="11" spans="1:9" s="56" customFormat="1" ht="29.25" customHeight="1">
      <c r="A11" s="51"/>
      <c r="B11" s="148" t="s">
        <v>54</v>
      </c>
      <c r="C11" s="54" t="s">
        <v>55</v>
      </c>
      <c r="D11" s="78">
        <v>1362440</v>
      </c>
      <c r="E11" s="78"/>
      <c r="F11" s="78">
        <v>94690</v>
      </c>
      <c r="G11" s="78">
        <f>D11-E11+F11</f>
        <v>1457130</v>
      </c>
      <c r="H11" s="78"/>
      <c r="I11" s="78">
        <v>94690</v>
      </c>
    </row>
    <row r="12" spans="1:9" s="56" customFormat="1" ht="22.5" customHeight="1">
      <c r="A12" s="51">
        <v>801</v>
      </c>
      <c r="B12" s="51"/>
      <c r="C12" s="14" t="s">
        <v>36</v>
      </c>
      <c r="D12" s="12">
        <v>12014519</v>
      </c>
      <c r="E12" s="12">
        <f>E13</f>
        <v>0</v>
      </c>
      <c r="F12" s="12">
        <f>F13</f>
        <v>7526</v>
      </c>
      <c r="G12" s="12">
        <f>D12-E12+F12</f>
        <v>12022045</v>
      </c>
      <c r="H12" s="12">
        <f>G12-I12</f>
        <v>11962545</v>
      </c>
      <c r="I12" s="12">
        <v>59500</v>
      </c>
    </row>
    <row r="13" spans="1:9" s="6" customFormat="1" ht="21.75" customHeight="1">
      <c r="A13" s="30"/>
      <c r="B13" s="30">
        <v>80101</v>
      </c>
      <c r="C13" s="17" t="s">
        <v>37</v>
      </c>
      <c r="D13" s="13">
        <v>5802688</v>
      </c>
      <c r="E13" s="13"/>
      <c r="F13" s="13">
        <v>7526</v>
      </c>
      <c r="G13" s="13">
        <f>D13-E13+F13</f>
        <v>5810214</v>
      </c>
      <c r="H13" s="13">
        <v>7526</v>
      </c>
      <c r="I13" s="13"/>
    </row>
    <row r="14" spans="1:9" ht="29.25" customHeight="1">
      <c r="A14" s="173" t="s">
        <v>14</v>
      </c>
      <c r="B14" s="174"/>
      <c r="C14" s="175"/>
      <c r="D14" s="15">
        <v>38431406.4</v>
      </c>
      <c r="E14" s="15">
        <f>E12</f>
        <v>0</v>
      </c>
      <c r="F14" s="15">
        <f>F10+F12</f>
        <v>102216</v>
      </c>
      <c r="G14" s="15">
        <f>D14-E14+F14</f>
        <v>38533622.4</v>
      </c>
      <c r="H14" s="15">
        <f>G14-I14</f>
        <v>30829010</v>
      </c>
      <c r="I14" s="15">
        <v>7704612.4</v>
      </c>
    </row>
    <row r="15" spans="1:7" ht="12.75" customHeight="1">
      <c r="A15" s="7"/>
      <c r="C15" s="1"/>
      <c r="D15" s="1"/>
      <c r="E15" s="1"/>
      <c r="F15" s="1"/>
      <c r="G15" s="1"/>
    </row>
    <row r="16" spans="1:9" ht="12.75">
      <c r="A16" s="7"/>
      <c r="C16" s="1"/>
      <c r="D16" s="1"/>
      <c r="E16" s="1"/>
      <c r="F16" s="1"/>
      <c r="G16" s="167" t="s">
        <v>17</v>
      </c>
      <c r="H16" s="167"/>
      <c r="I16" s="167"/>
    </row>
    <row r="17" spans="1:7" ht="12.75">
      <c r="A17" s="7"/>
      <c r="C17" s="1"/>
      <c r="D17" s="1"/>
      <c r="E17" s="1"/>
      <c r="F17" s="1"/>
      <c r="G17" s="1"/>
    </row>
    <row r="18" spans="1:9" ht="12.75">
      <c r="A18" s="7"/>
      <c r="C18" s="1"/>
      <c r="D18" s="1"/>
      <c r="E18" s="1"/>
      <c r="F18" s="1"/>
      <c r="G18" s="167" t="s">
        <v>7</v>
      </c>
      <c r="H18" s="167"/>
      <c r="I18" s="167"/>
    </row>
    <row r="19" spans="1:7" ht="12.75">
      <c r="A19" s="7"/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</sheetData>
  <mergeCells count="13">
    <mergeCell ref="D1:I1"/>
    <mergeCell ref="D2:I2"/>
    <mergeCell ref="A4:C4"/>
    <mergeCell ref="D5:I5"/>
    <mergeCell ref="G18:I18"/>
    <mergeCell ref="H6:I6"/>
    <mergeCell ref="D9:G9"/>
    <mergeCell ref="A14:C14"/>
    <mergeCell ref="G16:I16"/>
    <mergeCell ref="A6:A7"/>
    <mergeCell ref="B6:B7"/>
    <mergeCell ref="C6:C7"/>
    <mergeCell ref="D6:G7"/>
  </mergeCells>
  <printOptions/>
  <pageMargins left="0.72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2" sqref="A12:O12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1.28125" style="1" customWidth="1"/>
    <col min="4" max="4" width="13.140625" style="1" customWidth="1"/>
    <col min="5" max="5" width="9.57421875" style="1" customWidth="1"/>
    <col min="6" max="6" width="11.8515625" style="1" customWidth="1"/>
    <col min="7" max="7" width="13.140625" style="1" customWidth="1"/>
    <col min="8" max="8" width="13.57421875" style="1" customWidth="1"/>
    <col min="9" max="9" width="12.28125" style="1" customWidth="1"/>
    <col min="10" max="10" width="12.7109375" style="1" customWidth="1"/>
    <col min="11" max="11" width="10.7109375" style="1" customWidth="1"/>
    <col min="12" max="12" width="11.8515625" style="0" customWidth="1"/>
    <col min="13" max="13" width="9.421875" style="0" bestFit="1" customWidth="1"/>
    <col min="14" max="14" width="8.421875" style="0" customWidth="1"/>
    <col min="15" max="15" width="10.140625" style="0" customWidth="1"/>
  </cols>
  <sheetData>
    <row r="1" spans="1:15" ht="16.5" customHeight="1">
      <c r="A1" s="20"/>
      <c r="B1" s="21"/>
      <c r="C1" s="21"/>
      <c r="D1" s="21"/>
      <c r="E1" s="21"/>
      <c r="F1" s="21"/>
      <c r="G1" s="21"/>
      <c r="H1" s="21"/>
      <c r="I1" s="21"/>
      <c r="J1" s="159" t="s">
        <v>114</v>
      </c>
      <c r="K1" s="159"/>
      <c r="L1" s="159"/>
      <c r="M1" s="159"/>
      <c r="N1" s="159"/>
      <c r="O1" s="159"/>
    </row>
    <row r="2" spans="1:15" ht="21" customHeight="1">
      <c r="A2" s="20"/>
      <c r="B2" s="21"/>
      <c r="C2" s="21"/>
      <c r="D2" s="21"/>
      <c r="E2" s="21"/>
      <c r="F2" s="21"/>
      <c r="G2" s="21"/>
      <c r="H2" s="183" t="s">
        <v>42</v>
      </c>
      <c r="I2" s="183"/>
      <c r="J2" s="183"/>
      <c r="K2" s="183"/>
      <c r="L2" s="183"/>
      <c r="M2" s="183"/>
      <c r="N2" s="183"/>
      <c r="O2" s="183"/>
    </row>
    <row r="3" spans="1:9" ht="10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15" ht="18.75" customHeight="1">
      <c r="A4" s="158" t="s">
        <v>19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s="22" customFormat="1" ht="20.25" customHeight="1">
      <c r="A5" s="149" t="s">
        <v>0</v>
      </c>
      <c r="B5" s="149" t="s">
        <v>11</v>
      </c>
      <c r="C5" s="149" t="s">
        <v>12</v>
      </c>
      <c r="D5" s="157" t="s">
        <v>1</v>
      </c>
      <c r="E5" s="157"/>
      <c r="F5" s="157"/>
      <c r="G5" s="157"/>
      <c r="H5" s="157" t="s">
        <v>20</v>
      </c>
      <c r="I5" s="157" t="s">
        <v>4</v>
      </c>
      <c r="J5" s="157"/>
      <c r="K5" s="157" t="s">
        <v>21</v>
      </c>
      <c r="L5" s="156" t="s">
        <v>22</v>
      </c>
      <c r="M5" s="157" t="s">
        <v>23</v>
      </c>
      <c r="N5" s="157" t="s">
        <v>24</v>
      </c>
      <c r="O5" s="157" t="s">
        <v>25</v>
      </c>
    </row>
    <row r="6" spans="1:15" s="22" customFormat="1" ht="81" customHeight="1">
      <c r="A6" s="149"/>
      <c r="B6" s="149"/>
      <c r="C6" s="149"/>
      <c r="D6" s="23" t="s">
        <v>6</v>
      </c>
      <c r="E6" s="23" t="s">
        <v>16</v>
      </c>
      <c r="F6" s="23" t="s">
        <v>15</v>
      </c>
      <c r="G6" s="23" t="s">
        <v>26</v>
      </c>
      <c r="H6" s="157"/>
      <c r="I6" s="24" t="s">
        <v>27</v>
      </c>
      <c r="J6" s="26" t="s">
        <v>28</v>
      </c>
      <c r="K6" s="157"/>
      <c r="L6" s="156"/>
      <c r="M6" s="157"/>
      <c r="N6" s="157"/>
      <c r="O6" s="157"/>
    </row>
    <row r="7" spans="1:15" s="28" customFormat="1" ht="12" customHeight="1">
      <c r="A7" s="27">
        <v>1</v>
      </c>
      <c r="B7" s="27">
        <v>2</v>
      </c>
      <c r="C7" s="27">
        <v>3</v>
      </c>
      <c r="D7" s="185">
        <v>4</v>
      </c>
      <c r="E7" s="186"/>
      <c r="F7" s="186"/>
      <c r="G7" s="187"/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</row>
    <row r="8" spans="1:15" s="25" customFormat="1" ht="32.25" customHeight="1">
      <c r="A8" s="51">
        <v>801</v>
      </c>
      <c r="B8" s="51"/>
      <c r="C8" s="62" t="s">
        <v>36</v>
      </c>
      <c r="D8" s="12">
        <v>11964519</v>
      </c>
      <c r="E8" s="49">
        <f>E9</f>
        <v>0</v>
      </c>
      <c r="F8" s="49">
        <f>F9</f>
        <v>7526</v>
      </c>
      <c r="G8" s="49">
        <f>D8-E8+F8</f>
        <v>11972045</v>
      </c>
      <c r="H8" s="49">
        <v>11060070</v>
      </c>
      <c r="I8" s="49">
        <v>8900801</v>
      </c>
      <c r="J8" s="49">
        <v>2159269</v>
      </c>
      <c r="K8" s="29">
        <v>277000</v>
      </c>
      <c r="L8" s="29">
        <v>556933</v>
      </c>
      <c r="M8" s="29">
        <v>61016</v>
      </c>
      <c r="N8" s="29"/>
      <c r="O8" s="29"/>
    </row>
    <row r="9" spans="1:15" s="25" customFormat="1" ht="24.75" customHeight="1">
      <c r="A9" s="30"/>
      <c r="B9" s="18" t="s">
        <v>38</v>
      </c>
      <c r="C9" s="18" t="s">
        <v>37</v>
      </c>
      <c r="D9" s="13">
        <v>5802688</v>
      </c>
      <c r="E9" s="55">
        <v>0</v>
      </c>
      <c r="F9" s="55">
        <v>7526</v>
      </c>
      <c r="G9" s="55">
        <f>D9-E9+F9</f>
        <v>5810214</v>
      </c>
      <c r="H9" s="55">
        <v>7526</v>
      </c>
      <c r="I9" s="55">
        <v>0</v>
      </c>
      <c r="J9" s="55">
        <v>7526</v>
      </c>
      <c r="K9" s="29"/>
      <c r="L9" s="29"/>
      <c r="M9" s="29"/>
      <c r="N9" s="29"/>
      <c r="O9" s="29"/>
    </row>
    <row r="10" spans="1:15" s="32" customFormat="1" ht="27" customHeight="1">
      <c r="A10" s="188" t="s">
        <v>18</v>
      </c>
      <c r="B10" s="188"/>
      <c r="C10" s="188"/>
      <c r="D10" s="31">
        <v>30821484</v>
      </c>
      <c r="E10" s="31">
        <f>E8</f>
        <v>0</v>
      </c>
      <c r="F10" s="31">
        <f>F8</f>
        <v>7526</v>
      </c>
      <c r="G10" s="31">
        <f>D10-E10+F10</f>
        <v>30829010</v>
      </c>
      <c r="H10" s="31">
        <v>24936988</v>
      </c>
      <c r="I10" s="31">
        <v>13698837.46</v>
      </c>
      <c r="J10" s="49">
        <v>11238150.54</v>
      </c>
      <c r="K10" s="31">
        <v>780705</v>
      </c>
      <c r="L10" s="31">
        <v>4221742</v>
      </c>
      <c r="M10" s="31">
        <v>61016</v>
      </c>
      <c r="N10" s="31">
        <v>0</v>
      </c>
      <c r="O10" s="31">
        <v>828559</v>
      </c>
    </row>
    <row r="11" spans="1:8" ht="22.5" customHeight="1">
      <c r="A11" s="1" t="s">
        <v>29</v>
      </c>
      <c r="D11" s="33"/>
      <c r="E11" s="33"/>
      <c r="F11" s="33"/>
      <c r="G11" s="33"/>
      <c r="H11" s="16"/>
    </row>
    <row r="12" spans="1:15" ht="31.5" customHeight="1">
      <c r="A12" s="155" t="s">
        <v>117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9:14" ht="16.5" customHeight="1">
      <c r="I13" s="16"/>
      <c r="J13" s="163" t="s">
        <v>17</v>
      </c>
      <c r="K13" s="163"/>
      <c r="L13" s="163"/>
      <c r="M13" s="163"/>
      <c r="N13" s="163"/>
    </row>
    <row r="14" ht="12.75">
      <c r="H14" s="16"/>
    </row>
    <row r="15" spans="10:14" ht="15.75" customHeight="1">
      <c r="J15" s="163" t="s">
        <v>7</v>
      </c>
      <c r="K15" s="163"/>
      <c r="L15" s="163"/>
      <c r="M15" s="163"/>
      <c r="N15" s="163"/>
    </row>
    <row r="20" ht="12.75">
      <c r="J20" s="16"/>
    </row>
  </sheetData>
  <mergeCells count="19">
    <mergeCell ref="J1:O1"/>
    <mergeCell ref="H2:O2"/>
    <mergeCell ref="A4:O4"/>
    <mergeCell ref="A5:A6"/>
    <mergeCell ref="B5:B6"/>
    <mergeCell ref="C5:C6"/>
    <mergeCell ref="D5:G5"/>
    <mergeCell ref="H5:H6"/>
    <mergeCell ref="I5:J5"/>
    <mergeCell ref="K5:K6"/>
    <mergeCell ref="L5:L6"/>
    <mergeCell ref="M5:M6"/>
    <mergeCell ref="N5:N6"/>
    <mergeCell ref="O5:O6"/>
    <mergeCell ref="J13:N13"/>
    <mergeCell ref="J15:N15"/>
    <mergeCell ref="D7:G7"/>
    <mergeCell ref="A10:C10"/>
    <mergeCell ref="A12:O12"/>
  </mergeCells>
  <printOptions/>
  <pageMargins left="0.31" right="0.17" top="0.57" bottom="0.6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1" sqref="G1:L1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3.00390625" style="1" customWidth="1"/>
    <col min="4" max="4" width="14.57421875" style="1" customWidth="1"/>
    <col min="5" max="5" width="13.421875" style="1" customWidth="1"/>
    <col min="6" max="6" width="14.7109375" style="1" customWidth="1"/>
    <col min="7" max="7" width="15.28125" style="1" customWidth="1"/>
    <col min="8" max="8" width="15.140625" style="1" customWidth="1"/>
    <col min="9" max="9" width="14.7109375" style="1" customWidth="1"/>
    <col min="10" max="10" width="11.57421875" style="1" customWidth="1"/>
    <col min="11" max="11" width="8.7109375" style="0" customWidth="1"/>
    <col min="12" max="12" width="12.00390625" style="0" customWidth="1"/>
  </cols>
  <sheetData>
    <row r="1" spans="7:12" ht="12.75">
      <c r="G1" s="159" t="s">
        <v>115</v>
      </c>
      <c r="H1" s="159"/>
      <c r="I1" s="159"/>
      <c r="J1" s="159"/>
      <c r="K1" s="159"/>
      <c r="L1" s="159"/>
    </row>
    <row r="2" spans="1:12" ht="18">
      <c r="A2" s="19"/>
      <c r="B2" s="19"/>
      <c r="C2" s="19"/>
      <c r="D2" s="19"/>
      <c r="E2" s="190" t="s">
        <v>108</v>
      </c>
      <c r="F2" s="190"/>
      <c r="G2" s="190"/>
      <c r="H2" s="190"/>
      <c r="I2" s="190"/>
      <c r="J2" s="190"/>
      <c r="K2" s="190"/>
      <c r="L2" s="190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J3" s="66"/>
    </row>
    <row r="4" spans="1:12" ht="15.75" customHeight="1">
      <c r="A4" s="67"/>
      <c r="B4" s="67"/>
      <c r="C4" s="67"/>
      <c r="D4" s="67"/>
      <c r="E4" s="20" t="s">
        <v>43</v>
      </c>
      <c r="F4" s="20"/>
      <c r="G4" s="67"/>
      <c r="H4" s="21"/>
      <c r="I4" s="21"/>
      <c r="J4" s="21"/>
      <c r="K4" s="21"/>
      <c r="L4" s="21"/>
    </row>
    <row r="5" spans="1:12" s="22" customFormat="1" ht="20.25" customHeight="1">
      <c r="A5" s="153" t="s">
        <v>0</v>
      </c>
      <c r="B5" s="153" t="s">
        <v>11</v>
      </c>
      <c r="C5" s="153" t="s">
        <v>12</v>
      </c>
      <c r="D5" s="191" t="s">
        <v>1</v>
      </c>
      <c r="E5" s="192"/>
      <c r="F5" s="192"/>
      <c r="G5" s="193"/>
      <c r="H5" s="153" t="s">
        <v>44</v>
      </c>
      <c r="I5" s="68" t="s">
        <v>45</v>
      </c>
      <c r="J5" s="153" t="s">
        <v>46</v>
      </c>
      <c r="K5" s="189" t="s">
        <v>47</v>
      </c>
      <c r="L5" s="153" t="s">
        <v>48</v>
      </c>
    </row>
    <row r="6" spans="1:12" s="22" customFormat="1" ht="78.75" customHeight="1">
      <c r="A6" s="154"/>
      <c r="B6" s="154"/>
      <c r="C6" s="154"/>
      <c r="D6" s="194"/>
      <c r="E6" s="195"/>
      <c r="F6" s="195"/>
      <c r="G6" s="196"/>
      <c r="H6" s="154"/>
      <c r="I6" s="24" t="s">
        <v>49</v>
      </c>
      <c r="J6" s="154"/>
      <c r="K6" s="154"/>
      <c r="L6" s="154"/>
    </row>
    <row r="7" spans="1:12" s="22" customFormat="1" ht="15.75" customHeight="1">
      <c r="A7" s="23"/>
      <c r="B7" s="23"/>
      <c r="C7" s="23"/>
      <c r="D7" s="69" t="s">
        <v>50</v>
      </c>
      <c r="E7" s="69" t="s">
        <v>16</v>
      </c>
      <c r="F7" s="69" t="s">
        <v>15</v>
      </c>
      <c r="G7" s="69" t="s">
        <v>51</v>
      </c>
      <c r="H7" s="23"/>
      <c r="I7" s="70"/>
      <c r="J7" s="23"/>
      <c r="K7" s="23"/>
      <c r="L7" s="23"/>
    </row>
    <row r="8" spans="1:12" s="72" customFormat="1" ht="15" customHeight="1">
      <c r="A8" s="71">
        <v>1</v>
      </c>
      <c r="B8" s="71">
        <v>2</v>
      </c>
      <c r="C8" s="71">
        <v>3</v>
      </c>
      <c r="D8" s="150">
        <v>4</v>
      </c>
      <c r="E8" s="151"/>
      <c r="F8" s="151"/>
      <c r="G8" s="152"/>
      <c r="H8" s="71">
        <v>5</v>
      </c>
      <c r="I8" s="71">
        <v>6</v>
      </c>
      <c r="J8" s="71">
        <v>7</v>
      </c>
      <c r="K8" s="71">
        <v>8</v>
      </c>
      <c r="L8" s="71">
        <v>9</v>
      </c>
    </row>
    <row r="9" spans="1:12" s="72" customFormat="1" ht="21.75" customHeight="1">
      <c r="A9" s="73" t="s">
        <v>52</v>
      </c>
      <c r="B9" s="74"/>
      <c r="C9" s="75" t="s">
        <v>53</v>
      </c>
      <c r="D9" s="12">
        <v>1362440</v>
      </c>
      <c r="E9" s="12">
        <f>E10</f>
        <v>0</v>
      </c>
      <c r="F9" s="12">
        <f>F10</f>
        <v>94690</v>
      </c>
      <c r="G9" s="12">
        <f>D9-E9+F9</f>
        <v>1457130</v>
      </c>
      <c r="H9" s="12">
        <v>957130</v>
      </c>
      <c r="I9" s="12"/>
      <c r="J9" s="12">
        <v>500000</v>
      </c>
      <c r="K9" s="12"/>
      <c r="L9" s="12"/>
    </row>
    <row r="10" spans="1:12" s="72" customFormat="1" ht="42.75" customHeight="1">
      <c r="A10" s="76"/>
      <c r="B10" s="147" t="s">
        <v>54</v>
      </c>
      <c r="C10" s="77" t="s">
        <v>55</v>
      </c>
      <c r="D10" s="78">
        <v>1362440</v>
      </c>
      <c r="E10" s="79"/>
      <c r="F10" s="79">
        <v>94690</v>
      </c>
      <c r="G10" s="79">
        <f>D10-E10+F10</f>
        <v>1457130</v>
      </c>
      <c r="H10" s="146">
        <v>94690</v>
      </c>
      <c r="I10" s="71"/>
      <c r="J10" s="80"/>
      <c r="K10" s="71"/>
      <c r="L10" s="71"/>
    </row>
    <row r="11" spans="1:12" s="25" customFormat="1" ht="23.25" customHeight="1">
      <c r="A11" s="198" t="s">
        <v>18</v>
      </c>
      <c r="B11" s="199"/>
      <c r="C11" s="200"/>
      <c r="D11" s="15">
        <v>7609922.4</v>
      </c>
      <c r="E11" s="15">
        <f>E9</f>
        <v>0</v>
      </c>
      <c r="F11" s="15">
        <f>F9</f>
        <v>94690</v>
      </c>
      <c r="G11" s="15">
        <f>D11-E11+F11</f>
        <v>7704612.4</v>
      </c>
      <c r="H11" s="15">
        <v>7102449.4</v>
      </c>
      <c r="I11" s="15">
        <v>4007505.18</v>
      </c>
      <c r="J11" s="81">
        <v>500000</v>
      </c>
      <c r="K11" s="82">
        <v>0</v>
      </c>
      <c r="L11" s="81">
        <v>102163</v>
      </c>
    </row>
    <row r="12" spans="1:2" ht="12" customHeight="1">
      <c r="A12" s="201" t="s">
        <v>56</v>
      </c>
      <c r="B12" s="201"/>
    </row>
    <row r="13" spans="1:12" ht="12.75" customHeight="1">
      <c r="A13" s="202" t="s">
        <v>107</v>
      </c>
      <c r="B13" s="202"/>
      <c r="C13" s="202"/>
      <c r="D13" s="202"/>
      <c r="E13" s="202"/>
      <c r="F13" s="202"/>
      <c r="G13" s="83"/>
      <c r="H13" s="83"/>
      <c r="I13" s="83"/>
      <c r="J13" s="83"/>
      <c r="K13" s="83"/>
      <c r="L13" s="83"/>
    </row>
    <row r="14" spans="1:12" s="84" customFormat="1" ht="43.5" customHeight="1">
      <c r="A14" s="162" t="s">
        <v>110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s="84" customFormat="1" ht="18.75" customHeight="1">
      <c r="A15" s="85"/>
      <c r="B15" s="85"/>
      <c r="C15" s="85"/>
      <c r="D15" s="85"/>
      <c r="E15" s="85"/>
      <c r="F15" s="85"/>
      <c r="G15" s="85"/>
      <c r="H15" s="85"/>
      <c r="I15" s="197" t="s">
        <v>17</v>
      </c>
      <c r="J15" s="197"/>
      <c r="K15" s="197"/>
      <c r="L15" s="85"/>
    </row>
    <row r="16" spans="1:12" s="84" customFormat="1" ht="13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9:11" ht="12.75">
      <c r="I17" s="167" t="s">
        <v>7</v>
      </c>
      <c r="J17" s="167"/>
      <c r="K17" s="167"/>
    </row>
  </sheetData>
  <mergeCells count="17">
    <mergeCell ref="I15:K15"/>
    <mergeCell ref="I17:K17"/>
    <mergeCell ref="A11:C11"/>
    <mergeCell ref="A12:B12"/>
    <mergeCell ref="A14:L14"/>
    <mergeCell ref="A13:F13"/>
    <mergeCell ref="G1:L1"/>
    <mergeCell ref="E2:L2"/>
    <mergeCell ref="D5:G6"/>
    <mergeCell ref="J5:J6"/>
    <mergeCell ref="D8:G8"/>
    <mergeCell ref="L5:L6"/>
    <mergeCell ref="A5:A6"/>
    <mergeCell ref="B5:B6"/>
    <mergeCell ref="C5:C6"/>
    <mergeCell ref="H5:H6"/>
    <mergeCell ref="K5:K6"/>
  </mergeCells>
  <printOptions/>
  <pageMargins left="0.31" right="0.17" top="0.57" bottom="0.65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8">
      <selection activeCell="D24" sqref="D24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6.0039062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207" t="s">
        <v>116</v>
      </c>
      <c r="F1" s="207"/>
      <c r="G1" s="207"/>
      <c r="H1" s="207"/>
      <c r="I1" s="207"/>
      <c r="J1" s="207"/>
      <c r="K1" s="207"/>
      <c r="L1" s="207"/>
    </row>
    <row r="2" spans="6:13" ht="18" customHeight="1">
      <c r="F2" s="183" t="s">
        <v>108</v>
      </c>
      <c r="G2" s="183"/>
      <c r="H2" s="183"/>
      <c r="I2" s="183"/>
      <c r="J2" s="183"/>
      <c r="K2" s="183"/>
      <c r="L2" s="183"/>
      <c r="M2" s="86"/>
    </row>
    <row r="3" ht="7.5" customHeight="1"/>
    <row r="4" spans="1:12" ht="15">
      <c r="A4" s="208" t="s">
        <v>57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6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s="89" customFormat="1" ht="14.25" customHeight="1">
      <c r="A6" s="209" t="s">
        <v>58</v>
      </c>
      <c r="B6" s="209" t="s">
        <v>0</v>
      </c>
      <c r="C6" s="209" t="s">
        <v>59</v>
      </c>
      <c r="D6" s="205" t="s">
        <v>60</v>
      </c>
      <c r="E6" s="205" t="s">
        <v>61</v>
      </c>
      <c r="F6" s="205" t="s">
        <v>62</v>
      </c>
      <c r="G6" s="205"/>
      <c r="H6" s="205"/>
      <c r="I6" s="205"/>
      <c r="J6" s="205"/>
      <c r="K6" s="210" t="s">
        <v>63</v>
      </c>
      <c r="L6" s="203" t="s">
        <v>64</v>
      </c>
    </row>
    <row r="7" spans="1:12" s="89" customFormat="1" ht="15" customHeight="1">
      <c r="A7" s="209"/>
      <c r="B7" s="209"/>
      <c r="C7" s="209"/>
      <c r="D7" s="205"/>
      <c r="E7" s="205"/>
      <c r="F7" s="205" t="s">
        <v>65</v>
      </c>
      <c r="G7" s="205" t="s">
        <v>66</v>
      </c>
      <c r="H7" s="205"/>
      <c r="I7" s="205"/>
      <c r="J7" s="205"/>
      <c r="K7" s="211"/>
      <c r="L7" s="204"/>
    </row>
    <row r="8" spans="1:12" s="89" customFormat="1" ht="29.25" customHeight="1">
      <c r="A8" s="209"/>
      <c r="B8" s="209"/>
      <c r="C8" s="209"/>
      <c r="D8" s="205"/>
      <c r="E8" s="205"/>
      <c r="F8" s="205"/>
      <c r="G8" s="205" t="s">
        <v>67</v>
      </c>
      <c r="H8" s="206" t="s">
        <v>68</v>
      </c>
      <c r="I8" s="205" t="s">
        <v>69</v>
      </c>
      <c r="J8" s="206" t="s">
        <v>70</v>
      </c>
      <c r="K8" s="211"/>
      <c r="L8" s="204"/>
    </row>
    <row r="9" spans="1:12" s="89" customFormat="1" ht="12" customHeight="1">
      <c r="A9" s="209"/>
      <c r="B9" s="209"/>
      <c r="C9" s="209"/>
      <c r="D9" s="205"/>
      <c r="E9" s="205"/>
      <c r="F9" s="205"/>
      <c r="G9" s="205"/>
      <c r="H9" s="206"/>
      <c r="I9" s="205"/>
      <c r="J9" s="206"/>
      <c r="K9" s="211"/>
      <c r="L9" s="204"/>
    </row>
    <row r="10" spans="1:12" s="91" customFormat="1" ht="13.5" customHeight="1">
      <c r="A10" s="90">
        <v>1</v>
      </c>
      <c r="B10" s="90">
        <v>2</v>
      </c>
      <c r="C10" s="90">
        <v>3</v>
      </c>
      <c r="D10" s="90">
        <v>5</v>
      </c>
      <c r="E10" s="90">
        <v>6</v>
      </c>
      <c r="F10" s="90">
        <v>7</v>
      </c>
      <c r="G10" s="90">
        <v>8</v>
      </c>
      <c r="H10" s="90">
        <v>9</v>
      </c>
      <c r="I10" s="90">
        <v>10</v>
      </c>
      <c r="J10" s="90">
        <v>11</v>
      </c>
      <c r="K10" s="90">
        <v>12</v>
      </c>
      <c r="L10" s="90">
        <v>13</v>
      </c>
    </row>
    <row r="11" spans="1:12" s="98" customFormat="1" ht="34.5" customHeight="1">
      <c r="A11" s="92">
        <v>1</v>
      </c>
      <c r="B11" s="18" t="s">
        <v>52</v>
      </c>
      <c r="C11" s="18" t="s">
        <v>54</v>
      </c>
      <c r="D11" s="93" t="s">
        <v>71</v>
      </c>
      <c r="E11" s="94">
        <f aca="true" t="shared" si="0" ref="E11:E16">F11</f>
        <v>600000</v>
      </c>
      <c r="F11" s="94">
        <v>600000</v>
      </c>
      <c r="G11" s="94">
        <v>0</v>
      </c>
      <c r="H11" s="94">
        <v>600000</v>
      </c>
      <c r="I11" s="95"/>
      <c r="J11" s="96"/>
      <c r="K11" s="96"/>
      <c r="L11" s="97" t="s">
        <v>72</v>
      </c>
    </row>
    <row r="12" spans="1:12" s="98" customFormat="1" ht="63.75" customHeight="1">
      <c r="A12" s="92">
        <v>2</v>
      </c>
      <c r="B12" s="18" t="s">
        <v>52</v>
      </c>
      <c r="C12" s="18" t="s">
        <v>54</v>
      </c>
      <c r="D12" s="99" t="s">
        <v>109</v>
      </c>
      <c r="E12" s="94">
        <f t="shared" si="0"/>
        <v>198130</v>
      </c>
      <c r="F12" s="94">
        <f>G12</f>
        <v>198130</v>
      </c>
      <c r="G12" s="94">
        <v>198130</v>
      </c>
      <c r="H12" s="94"/>
      <c r="I12" s="95"/>
      <c r="J12" s="96"/>
      <c r="K12" s="96"/>
      <c r="L12" s="97"/>
    </row>
    <row r="13" spans="1:12" s="98" customFormat="1" ht="26.25" customHeight="1">
      <c r="A13" s="92">
        <v>3</v>
      </c>
      <c r="B13" s="18" t="s">
        <v>52</v>
      </c>
      <c r="C13" s="18" t="s">
        <v>54</v>
      </c>
      <c r="D13" s="100" t="s">
        <v>73</v>
      </c>
      <c r="E13" s="94">
        <f t="shared" si="0"/>
        <v>6000</v>
      </c>
      <c r="F13" s="94">
        <f>G13</f>
        <v>6000</v>
      </c>
      <c r="G13" s="94">
        <v>6000</v>
      </c>
      <c r="H13" s="94"/>
      <c r="I13" s="95"/>
      <c r="J13" s="96"/>
      <c r="K13" s="96"/>
      <c r="L13" s="97"/>
    </row>
    <row r="14" spans="1:12" s="98" customFormat="1" ht="36.75" customHeight="1">
      <c r="A14" s="92">
        <v>4</v>
      </c>
      <c r="B14" s="18" t="s">
        <v>52</v>
      </c>
      <c r="C14" s="18" t="s">
        <v>54</v>
      </c>
      <c r="D14" s="101" t="s">
        <v>74</v>
      </c>
      <c r="E14" s="94">
        <f t="shared" si="0"/>
        <v>0</v>
      </c>
      <c r="F14" s="94">
        <f>G14</f>
        <v>0</v>
      </c>
      <c r="G14" s="94">
        <v>0</v>
      </c>
      <c r="H14" s="94"/>
      <c r="I14" s="95"/>
      <c r="J14" s="96"/>
      <c r="K14" s="96"/>
      <c r="L14" s="97" t="s">
        <v>72</v>
      </c>
    </row>
    <row r="15" spans="1:12" s="98" customFormat="1" ht="24" customHeight="1">
      <c r="A15" s="92">
        <v>5</v>
      </c>
      <c r="B15" s="18" t="s">
        <v>52</v>
      </c>
      <c r="C15" s="18" t="s">
        <v>54</v>
      </c>
      <c r="D15" s="100" t="s">
        <v>75</v>
      </c>
      <c r="E15" s="94">
        <f t="shared" si="0"/>
        <v>0</v>
      </c>
      <c r="F15" s="94">
        <f>G15</f>
        <v>0</v>
      </c>
      <c r="G15" s="94">
        <v>0</v>
      </c>
      <c r="H15" s="96"/>
      <c r="I15" s="96"/>
      <c r="J15" s="96"/>
      <c r="K15" s="96"/>
      <c r="L15" s="97" t="s">
        <v>72</v>
      </c>
    </row>
    <row r="16" spans="1:12" s="98" customFormat="1" ht="21" customHeight="1">
      <c r="A16" s="92">
        <v>6</v>
      </c>
      <c r="B16" s="18" t="s">
        <v>52</v>
      </c>
      <c r="C16" s="18" t="s">
        <v>54</v>
      </c>
      <c r="D16" s="102" t="s">
        <v>76</v>
      </c>
      <c r="E16" s="94">
        <f t="shared" si="0"/>
        <v>153000</v>
      </c>
      <c r="F16" s="94">
        <f>G16</f>
        <v>153000</v>
      </c>
      <c r="G16" s="94">
        <v>153000</v>
      </c>
      <c r="H16" s="96"/>
      <c r="I16" s="96"/>
      <c r="J16" s="96"/>
      <c r="K16" s="96"/>
      <c r="L16" s="97" t="s">
        <v>72</v>
      </c>
    </row>
    <row r="17" spans="1:12" s="98" customFormat="1" ht="18.75" customHeight="1">
      <c r="A17" s="212" t="s">
        <v>77</v>
      </c>
      <c r="B17" s="213"/>
      <c r="C17" s="213"/>
      <c r="D17" s="213"/>
      <c r="E17" s="103">
        <f>SUM(E11:E16)</f>
        <v>957130</v>
      </c>
      <c r="F17" s="103">
        <f>F11+F14+F15+F16</f>
        <v>753000</v>
      </c>
      <c r="G17" s="103">
        <f>SUM(G11:G16)</f>
        <v>357130</v>
      </c>
      <c r="H17" s="103">
        <v>600000</v>
      </c>
      <c r="I17" s="103"/>
      <c r="J17" s="104"/>
      <c r="K17" s="104"/>
      <c r="L17" s="104"/>
    </row>
    <row r="18" spans="1:12" ht="21.75" customHeight="1">
      <c r="A18" s="105">
        <v>7</v>
      </c>
      <c r="B18" s="18" t="s">
        <v>78</v>
      </c>
      <c r="C18" s="18" t="s">
        <v>79</v>
      </c>
      <c r="D18" s="106" t="s">
        <v>80</v>
      </c>
      <c r="E18" s="94">
        <f>F18</f>
        <v>8000</v>
      </c>
      <c r="F18" s="94">
        <f>G18</f>
        <v>8000</v>
      </c>
      <c r="G18" s="94">
        <v>8000</v>
      </c>
      <c r="H18" s="107"/>
      <c r="I18" s="108"/>
      <c r="J18" s="107"/>
      <c r="K18" s="107"/>
      <c r="L18" s="97" t="s">
        <v>72</v>
      </c>
    </row>
    <row r="19" spans="1:12" s="111" customFormat="1" ht="27" customHeight="1">
      <c r="A19" s="214" t="s">
        <v>81</v>
      </c>
      <c r="B19" s="215"/>
      <c r="C19" s="215"/>
      <c r="D19" s="215"/>
      <c r="E19" s="103">
        <f>F19</f>
        <v>8000</v>
      </c>
      <c r="F19" s="103">
        <f>SUM(F18)</f>
        <v>8000</v>
      </c>
      <c r="G19" s="103">
        <f>SUM(G18)</f>
        <v>8000</v>
      </c>
      <c r="H19" s="109"/>
      <c r="I19" s="110"/>
      <c r="J19" s="109"/>
      <c r="K19" s="109"/>
      <c r="L19" s="109"/>
    </row>
    <row r="20" spans="1:12" ht="113.25" customHeight="1">
      <c r="A20" s="105">
        <v>8</v>
      </c>
      <c r="B20" s="105">
        <v>600</v>
      </c>
      <c r="C20" s="105">
        <v>60013</v>
      </c>
      <c r="D20" s="100" t="s">
        <v>82</v>
      </c>
      <c r="E20" s="112">
        <f>F20</f>
        <v>505000</v>
      </c>
      <c r="F20" s="112">
        <f>G20</f>
        <v>505000</v>
      </c>
      <c r="G20" s="112">
        <v>505000</v>
      </c>
      <c r="H20" s="107"/>
      <c r="I20" s="113"/>
      <c r="J20" s="107"/>
      <c r="K20" s="107"/>
      <c r="L20" s="114" t="s">
        <v>72</v>
      </c>
    </row>
    <row r="21" spans="1:12" ht="51" customHeight="1">
      <c r="A21" s="105">
        <v>9</v>
      </c>
      <c r="B21" s="105">
        <v>600</v>
      </c>
      <c r="C21" s="105">
        <v>60013</v>
      </c>
      <c r="D21" s="100" t="s">
        <v>83</v>
      </c>
      <c r="E21" s="112">
        <f>F21</f>
        <v>35000</v>
      </c>
      <c r="F21" s="112">
        <f>G21</f>
        <v>35000</v>
      </c>
      <c r="G21" s="112">
        <v>35000</v>
      </c>
      <c r="H21" s="107"/>
      <c r="I21" s="113"/>
      <c r="J21" s="107"/>
      <c r="K21" s="107"/>
      <c r="L21" s="114"/>
    </row>
    <row r="22" spans="1:12" ht="100.5" customHeight="1">
      <c r="A22" s="105">
        <v>10</v>
      </c>
      <c r="B22" s="105">
        <v>600</v>
      </c>
      <c r="C22" s="105">
        <v>60013</v>
      </c>
      <c r="D22" s="100" t="s">
        <v>84</v>
      </c>
      <c r="E22" s="112">
        <f>F22</f>
        <v>65000</v>
      </c>
      <c r="F22" s="112">
        <f>G22</f>
        <v>65000</v>
      </c>
      <c r="G22" s="112">
        <v>65000</v>
      </c>
      <c r="H22" s="107"/>
      <c r="I22" s="113"/>
      <c r="J22" s="107"/>
      <c r="K22" s="107"/>
      <c r="L22" s="114" t="s">
        <v>72</v>
      </c>
    </row>
    <row r="23" spans="1:12" ht="19.5" customHeight="1">
      <c r="A23" s="216" t="s">
        <v>85</v>
      </c>
      <c r="B23" s="216"/>
      <c r="C23" s="216"/>
      <c r="D23" s="216"/>
      <c r="E23" s="112">
        <f>SUM(E20:E22)</f>
        <v>605000</v>
      </c>
      <c r="F23" s="112">
        <f>SUM(F20:F22)</f>
        <v>605000</v>
      </c>
      <c r="G23" s="112">
        <f>SUM(G20:G22)</f>
        <v>605000</v>
      </c>
      <c r="H23" s="107"/>
      <c r="I23" s="113"/>
      <c r="J23" s="107"/>
      <c r="K23" s="107"/>
      <c r="L23" s="114"/>
    </row>
    <row r="24" spans="1:12" ht="78" customHeight="1">
      <c r="A24" s="105">
        <v>11</v>
      </c>
      <c r="B24" s="105">
        <v>600</v>
      </c>
      <c r="C24" s="107">
        <v>60016</v>
      </c>
      <c r="D24" s="100" t="s">
        <v>86</v>
      </c>
      <c r="E24" s="115">
        <f>F24</f>
        <v>4007505.1799999997</v>
      </c>
      <c r="F24" s="115">
        <f>G24+J24</f>
        <v>4007505.1799999997</v>
      </c>
      <c r="G24" s="115">
        <v>601125.78</v>
      </c>
      <c r="H24" s="107"/>
      <c r="I24" s="116"/>
      <c r="J24" s="115">
        <v>3406379.4</v>
      </c>
      <c r="K24" s="115"/>
      <c r="L24" s="114" t="s">
        <v>72</v>
      </c>
    </row>
    <row r="25" spans="1:12" ht="49.5" customHeight="1">
      <c r="A25" s="105">
        <v>12</v>
      </c>
      <c r="B25" s="117">
        <v>600</v>
      </c>
      <c r="C25" s="118">
        <v>60016</v>
      </c>
      <c r="D25" s="100" t="s">
        <v>87</v>
      </c>
      <c r="E25" s="115">
        <f>F25</f>
        <v>298874.22</v>
      </c>
      <c r="F25" s="115">
        <f>G25</f>
        <v>298874.22</v>
      </c>
      <c r="G25" s="115">
        <v>298874.22</v>
      </c>
      <c r="H25" s="107"/>
      <c r="I25" s="113"/>
      <c r="J25" s="119"/>
      <c r="K25" s="119"/>
      <c r="L25" s="97" t="s">
        <v>72</v>
      </c>
    </row>
    <row r="26" spans="1:12" ht="25.5" customHeight="1">
      <c r="A26" s="105">
        <v>13</v>
      </c>
      <c r="B26" s="105">
        <v>600</v>
      </c>
      <c r="C26" s="107">
        <v>60016</v>
      </c>
      <c r="D26" s="100" t="s">
        <v>88</v>
      </c>
      <c r="E26" s="112">
        <v>0</v>
      </c>
      <c r="F26" s="112">
        <f>G26</f>
        <v>0</v>
      </c>
      <c r="G26" s="112">
        <v>0</v>
      </c>
      <c r="H26" s="107"/>
      <c r="I26" s="113"/>
      <c r="J26" s="119"/>
      <c r="K26" s="120"/>
      <c r="L26" s="114" t="s">
        <v>72</v>
      </c>
    </row>
    <row r="27" spans="1:12" ht="24" customHeight="1">
      <c r="A27" s="105">
        <v>14</v>
      </c>
      <c r="B27" s="105">
        <v>600</v>
      </c>
      <c r="C27" s="107">
        <v>60016</v>
      </c>
      <c r="D27" s="100" t="s">
        <v>89</v>
      </c>
      <c r="E27" s="112">
        <f>F27</f>
        <v>270000</v>
      </c>
      <c r="F27" s="112">
        <f>G27</f>
        <v>270000</v>
      </c>
      <c r="G27" s="112">
        <v>270000</v>
      </c>
      <c r="H27" s="107"/>
      <c r="I27" s="113"/>
      <c r="J27" s="119"/>
      <c r="K27" s="119"/>
      <c r="L27" s="97" t="s">
        <v>72</v>
      </c>
    </row>
    <row r="28" spans="1:12" ht="36.75" customHeight="1">
      <c r="A28" s="105">
        <v>15</v>
      </c>
      <c r="B28" s="105">
        <v>600</v>
      </c>
      <c r="C28" s="105">
        <v>60016</v>
      </c>
      <c r="D28" s="100" t="s">
        <v>90</v>
      </c>
      <c r="E28" s="112">
        <f>F28</f>
        <v>17800</v>
      </c>
      <c r="F28" s="112">
        <f>G28</f>
        <v>17800</v>
      </c>
      <c r="G28" s="112">
        <v>17800</v>
      </c>
      <c r="H28" s="107"/>
      <c r="I28" s="113"/>
      <c r="J28" s="112"/>
      <c r="K28" s="112"/>
      <c r="L28" s="97" t="s">
        <v>72</v>
      </c>
    </row>
    <row r="29" spans="1:12" ht="21.75" customHeight="1">
      <c r="A29" s="105">
        <v>16</v>
      </c>
      <c r="B29" s="105">
        <v>600</v>
      </c>
      <c r="C29" s="121">
        <v>60016</v>
      </c>
      <c r="D29" s="122" t="s">
        <v>91</v>
      </c>
      <c r="E29" s="112">
        <f>F29</f>
        <v>45000</v>
      </c>
      <c r="F29" s="112">
        <f>G29</f>
        <v>45000</v>
      </c>
      <c r="G29" s="112">
        <v>45000</v>
      </c>
      <c r="H29" s="107"/>
      <c r="I29" s="113"/>
      <c r="J29" s="112"/>
      <c r="K29" s="112"/>
      <c r="L29" s="97" t="s">
        <v>72</v>
      </c>
    </row>
    <row r="30" spans="1:12" ht="17.25" customHeight="1">
      <c r="A30" s="217" t="s">
        <v>92</v>
      </c>
      <c r="B30" s="218"/>
      <c r="C30" s="218"/>
      <c r="D30" s="219"/>
      <c r="E30" s="115">
        <f>E24+E25+E26+E27+E28+E29</f>
        <v>4639179.399999999</v>
      </c>
      <c r="F30" s="115">
        <f>F24+F25+F26+F27+F28</f>
        <v>4594179.399999999</v>
      </c>
      <c r="G30" s="115">
        <f>G24+G25+G26+G27+G28+G29</f>
        <v>1232800</v>
      </c>
      <c r="H30" s="107"/>
      <c r="I30" s="115">
        <v>0</v>
      </c>
      <c r="J30" s="115">
        <f>J24</f>
        <v>3406379.4</v>
      </c>
      <c r="K30" s="115"/>
      <c r="L30" s="114"/>
    </row>
    <row r="31" spans="1:12" s="111" customFormat="1" ht="15" customHeight="1">
      <c r="A31" s="223" t="s">
        <v>93</v>
      </c>
      <c r="B31" s="224"/>
      <c r="C31" s="224"/>
      <c r="D31" s="225"/>
      <c r="E31" s="124">
        <f>E23+E30</f>
        <v>5244179.399999999</v>
      </c>
      <c r="F31" s="124">
        <f>F23+F30</f>
        <v>5199179.399999999</v>
      </c>
      <c r="G31" s="125">
        <f>G23+G30</f>
        <v>1837800</v>
      </c>
      <c r="H31" s="109"/>
      <c r="I31" s="124">
        <f>I30</f>
        <v>0</v>
      </c>
      <c r="J31" s="124">
        <f>J23+J30</f>
        <v>3406379.4</v>
      </c>
      <c r="K31" s="124">
        <f>SUM(K30)</f>
        <v>0</v>
      </c>
      <c r="L31" s="109"/>
    </row>
    <row r="32" spans="1:12" ht="18" customHeight="1">
      <c r="A32" s="105">
        <v>17</v>
      </c>
      <c r="B32" s="126">
        <v>750</v>
      </c>
      <c r="C32" s="126">
        <v>75023</v>
      </c>
      <c r="D32" s="118" t="s">
        <v>94</v>
      </c>
      <c r="E32" s="94">
        <f aca="true" t="shared" si="1" ref="E32:F34">F32</f>
        <v>7000</v>
      </c>
      <c r="F32" s="94">
        <f t="shared" si="1"/>
        <v>7000</v>
      </c>
      <c r="G32" s="94">
        <v>7000</v>
      </c>
      <c r="H32" s="107"/>
      <c r="I32" s="113"/>
      <c r="J32" s="107"/>
      <c r="K32" s="107"/>
      <c r="L32" s="97" t="s">
        <v>72</v>
      </c>
    </row>
    <row r="33" spans="1:12" ht="25.5" customHeight="1">
      <c r="A33" s="123">
        <v>18</v>
      </c>
      <c r="B33" s="126">
        <v>750</v>
      </c>
      <c r="C33" s="126">
        <v>75023</v>
      </c>
      <c r="D33" s="122" t="s">
        <v>95</v>
      </c>
      <c r="E33" s="94">
        <f t="shared" si="1"/>
        <v>14640</v>
      </c>
      <c r="F33" s="94">
        <f t="shared" si="1"/>
        <v>14640</v>
      </c>
      <c r="G33" s="94">
        <v>14640</v>
      </c>
      <c r="H33" s="107"/>
      <c r="I33" s="113"/>
      <c r="J33" s="107"/>
      <c r="K33" s="107"/>
      <c r="L33" s="97"/>
    </row>
    <row r="34" spans="1:12" ht="21" customHeight="1">
      <c r="A34" s="123">
        <v>19</v>
      </c>
      <c r="B34" s="126">
        <v>750</v>
      </c>
      <c r="C34" s="126">
        <v>75023</v>
      </c>
      <c r="D34" s="122" t="s">
        <v>96</v>
      </c>
      <c r="E34" s="94">
        <f t="shared" si="1"/>
        <v>37000</v>
      </c>
      <c r="F34" s="94">
        <f t="shared" si="1"/>
        <v>37000</v>
      </c>
      <c r="G34" s="94">
        <v>37000</v>
      </c>
      <c r="H34" s="107"/>
      <c r="I34" s="113"/>
      <c r="J34" s="107"/>
      <c r="K34" s="107"/>
      <c r="L34" s="97"/>
    </row>
    <row r="35" spans="1:12" s="111" customFormat="1" ht="18.75" customHeight="1">
      <c r="A35" s="223" t="s">
        <v>97</v>
      </c>
      <c r="B35" s="224"/>
      <c r="C35" s="224"/>
      <c r="D35" s="225"/>
      <c r="E35" s="103">
        <f>F35</f>
        <v>58640</v>
      </c>
      <c r="F35" s="103">
        <f>F32+F33+F34</f>
        <v>58640</v>
      </c>
      <c r="G35" s="103">
        <f>G32+G33+G34</f>
        <v>58640</v>
      </c>
      <c r="H35" s="109"/>
      <c r="I35" s="127"/>
      <c r="J35" s="109"/>
      <c r="K35" s="109"/>
      <c r="L35" s="109"/>
    </row>
    <row r="36" spans="1:12" s="128" customFormat="1" ht="26.25" customHeight="1">
      <c r="A36" s="123">
        <v>20</v>
      </c>
      <c r="B36" s="107">
        <v>801</v>
      </c>
      <c r="C36" s="107">
        <v>80101</v>
      </c>
      <c r="D36" s="100" t="s">
        <v>98</v>
      </c>
      <c r="E36" s="94">
        <f>F36</f>
        <v>5000</v>
      </c>
      <c r="F36" s="94">
        <f aca="true" t="shared" si="2" ref="E36:F41">G36</f>
        <v>5000</v>
      </c>
      <c r="G36" s="94">
        <v>5000</v>
      </c>
      <c r="H36" s="118"/>
      <c r="I36" s="94"/>
      <c r="J36" s="118"/>
      <c r="K36" s="118"/>
      <c r="L36" s="97" t="s">
        <v>72</v>
      </c>
    </row>
    <row r="37" spans="1:12" s="128" customFormat="1" ht="21.75" customHeight="1">
      <c r="A37" s="105">
        <v>21</v>
      </c>
      <c r="B37" s="107">
        <v>801</v>
      </c>
      <c r="C37" s="107">
        <v>80104</v>
      </c>
      <c r="D37" s="100" t="s">
        <v>99</v>
      </c>
      <c r="E37" s="94">
        <f>F37</f>
        <v>4500</v>
      </c>
      <c r="F37" s="94">
        <f t="shared" si="2"/>
        <v>4500</v>
      </c>
      <c r="G37" s="94">
        <v>4500</v>
      </c>
      <c r="H37" s="118"/>
      <c r="I37" s="94"/>
      <c r="J37" s="118"/>
      <c r="K37" s="118"/>
      <c r="L37" s="97"/>
    </row>
    <row r="38" spans="1:12" s="130" customFormat="1" ht="18" customHeight="1">
      <c r="A38" s="214" t="s">
        <v>100</v>
      </c>
      <c r="B38" s="215"/>
      <c r="C38" s="215"/>
      <c r="D38" s="215"/>
      <c r="E38" s="103">
        <f t="shared" si="2"/>
        <v>9500</v>
      </c>
      <c r="F38" s="103">
        <f t="shared" si="2"/>
        <v>9500</v>
      </c>
      <c r="G38" s="103">
        <f>SUM(G36:G37)</f>
        <v>9500</v>
      </c>
      <c r="H38" s="109"/>
      <c r="I38" s="103"/>
      <c r="J38" s="129"/>
      <c r="K38" s="129"/>
      <c r="L38" s="129"/>
    </row>
    <row r="39" spans="1:12" s="130" customFormat="1" ht="36" customHeight="1">
      <c r="A39" s="105">
        <v>22</v>
      </c>
      <c r="B39" s="107">
        <v>900</v>
      </c>
      <c r="C39" s="107">
        <v>90015</v>
      </c>
      <c r="D39" s="100" t="s">
        <v>101</v>
      </c>
      <c r="E39" s="94">
        <f t="shared" si="2"/>
        <v>116700</v>
      </c>
      <c r="F39" s="94">
        <f t="shared" si="2"/>
        <v>116700</v>
      </c>
      <c r="G39" s="94">
        <v>116700</v>
      </c>
      <c r="H39" s="109"/>
      <c r="I39" s="103"/>
      <c r="J39" s="129"/>
      <c r="K39" s="129"/>
      <c r="L39" s="97" t="s">
        <v>72</v>
      </c>
    </row>
    <row r="40" spans="1:12" s="130" customFormat="1" ht="125.25" customHeight="1">
      <c r="A40" s="123">
        <v>23</v>
      </c>
      <c r="B40" s="107">
        <v>900</v>
      </c>
      <c r="C40" s="107">
        <v>90015</v>
      </c>
      <c r="D40" s="131" t="s">
        <v>102</v>
      </c>
      <c r="E40" s="94">
        <f t="shared" si="2"/>
        <v>200000</v>
      </c>
      <c r="F40" s="94">
        <f t="shared" si="2"/>
        <v>200000</v>
      </c>
      <c r="G40" s="94">
        <v>200000</v>
      </c>
      <c r="H40" s="109"/>
      <c r="I40" s="103"/>
      <c r="J40" s="129"/>
      <c r="K40" s="129"/>
      <c r="L40" s="97" t="s">
        <v>72</v>
      </c>
    </row>
    <row r="41" spans="1:12" s="130" customFormat="1" ht="17.25" customHeight="1">
      <c r="A41" s="214" t="s">
        <v>103</v>
      </c>
      <c r="B41" s="215"/>
      <c r="C41" s="215"/>
      <c r="D41" s="215"/>
      <c r="E41" s="103">
        <f t="shared" si="2"/>
        <v>316700</v>
      </c>
      <c r="F41" s="103">
        <f t="shared" si="2"/>
        <v>316700</v>
      </c>
      <c r="G41" s="103">
        <f>G39+G40</f>
        <v>316700</v>
      </c>
      <c r="H41" s="109"/>
      <c r="I41" s="103"/>
      <c r="J41" s="129"/>
      <c r="K41" s="129"/>
      <c r="L41" s="129"/>
    </row>
    <row r="42" spans="1:12" s="135" customFormat="1" ht="19.5" customHeight="1">
      <c r="A42" s="220" t="s">
        <v>1</v>
      </c>
      <c r="B42" s="221"/>
      <c r="C42" s="221"/>
      <c r="D42" s="222"/>
      <c r="E42" s="124">
        <f>E17+E19+E31+E35+E38+E41</f>
        <v>6594149.399999999</v>
      </c>
      <c r="F42" s="124">
        <f>G42+H42+I42+J42+K42</f>
        <v>6594149.4</v>
      </c>
      <c r="G42" s="124">
        <f>G17+G19+G31+G35+G38+G41</f>
        <v>2587770</v>
      </c>
      <c r="H42" s="132">
        <f>H17</f>
        <v>600000</v>
      </c>
      <c r="I42" s="133">
        <f>I17</f>
        <v>0</v>
      </c>
      <c r="J42" s="124">
        <f>J31</f>
        <v>3406379.4</v>
      </c>
      <c r="K42" s="115"/>
      <c r="L42" s="134" t="s">
        <v>104</v>
      </c>
    </row>
    <row r="43" spans="1:12" s="135" customFormat="1" ht="20.25" customHeight="1">
      <c r="A43" s="136"/>
      <c r="B43" s="136"/>
      <c r="C43" s="136"/>
      <c r="D43" s="136"/>
      <c r="E43" s="137"/>
      <c r="F43" s="137"/>
      <c r="G43" s="137"/>
      <c r="H43" s="138"/>
      <c r="I43" s="139"/>
      <c r="J43" s="137"/>
      <c r="K43" s="140"/>
      <c r="L43" s="141"/>
    </row>
    <row r="44" spans="8:11" ht="12" customHeight="1">
      <c r="H44" s="167" t="s">
        <v>17</v>
      </c>
      <c r="I44" s="167"/>
      <c r="J44" s="167"/>
      <c r="K44" s="65"/>
    </row>
    <row r="45" ht="10.5" customHeight="1"/>
    <row r="46" spans="8:11" ht="16.5" customHeight="1">
      <c r="H46" s="167" t="s">
        <v>7</v>
      </c>
      <c r="I46" s="167"/>
      <c r="J46" s="167"/>
      <c r="K46" s="65"/>
    </row>
  </sheetData>
  <mergeCells count="28">
    <mergeCell ref="A42:D42"/>
    <mergeCell ref="H44:J44"/>
    <mergeCell ref="H46:J46"/>
    <mergeCell ref="A31:D31"/>
    <mergeCell ref="A35:D35"/>
    <mergeCell ref="A38:D38"/>
    <mergeCell ref="A41:D41"/>
    <mergeCell ref="A17:D17"/>
    <mergeCell ref="A19:D19"/>
    <mergeCell ref="A23:D23"/>
    <mergeCell ref="A30:D30"/>
    <mergeCell ref="E1:L1"/>
    <mergeCell ref="F2:L2"/>
    <mergeCell ref="A4:L4"/>
    <mergeCell ref="A6:A9"/>
    <mergeCell ref="B6:B9"/>
    <mergeCell ref="C6:C9"/>
    <mergeCell ref="D6:D9"/>
    <mergeCell ref="E6:E9"/>
    <mergeCell ref="F6:J6"/>
    <mergeCell ref="K6:K9"/>
    <mergeCell ref="L6:L9"/>
    <mergeCell ref="F7:F9"/>
    <mergeCell ref="G7:J7"/>
    <mergeCell ref="G8:G9"/>
    <mergeCell ref="H8:H9"/>
    <mergeCell ref="I8:I9"/>
    <mergeCell ref="J8:J9"/>
  </mergeCells>
  <printOptions/>
  <pageMargins left="0.57" right="0.17" top="0.71" bottom="0.65" header="0.5" footer="0.5"/>
  <pageSetup fitToHeight="2"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2010-12-30T08:38:38Z</cp:lastPrinted>
  <dcterms:created xsi:type="dcterms:W3CDTF">2009-10-15T10:17:39Z</dcterms:created>
  <dcterms:modified xsi:type="dcterms:W3CDTF">2011-01-04T10:56:10Z</dcterms:modified>
  <cp:category/>
  <cp:version/>
  <cp:contentType/>
  <cp:contentStatus/>
</cp:coreProperties>
</file>