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ał nr 1 do 165" sheetId="1" r:id="rId1"/>
    <sheet name="zał 2 do Nr 165" sheetId="2" r:id="rId2"/>
    <sheet name="zał nr 3 do 165" sheetId="3" r:id="rId3"/>
    <sheet name="zał 4 do Nr165" sheetId="4" r:id="rId4"/>
    <sheet name="zał 5 do Nr 165" sheetId="5" r:id="rId5"/>
  </sheets>
  <definedNames>
    <definedName name="_xlnm.Print_Area" localSheetId="1">'zał 2 do Nr 165'!$A$1:$E$22</definedName>
    <definedName name="_xlnm.Print_Area" localSheetId="3">'zał 4 do Nr165'!$A$1:$F$37</definedName>
    <definedName name="_xlnm.Print_Area" localSheetId="0">'zał nr 1 do 165'!$A$1:$E$59</definedName>
  </definedNames>
  <calcPr fullCalcOnLoad="1"/>
</workbook>
</file>

<file path=xl/sharedStrings.xml><?xml version="1.0" encoding="utf-8"?>
<sst xmlns="http://schemas.openxmlformats.org/spreadsheetml/2006/main" count="355" uniqueCount="209">
  <si>
    <t>Zakup dwóch pralek : dla ZSzP w Jaktorowie (5.000zł) i ZSP w Międzyborowie (5.000zł)</t>
  </si>
  <si>
    <t>N a z w a</t>
  </si>
  <si>
    <t>§ 992</t>
  </si>
  <si>
    <t>Planowane wydatki</t>
  </si>
  <si>
    <t>Przewodniczący Rady Gminy</t>
  </si>
  <si>
    <t>§ 982</t>
  </si>
  <si>
    <t>§ 991</t>
  </si>
  <si>
    <t>Dział</t>
  </si>
  <si>
    <t>Rozdział</t>
  </si>
  <si>
    <t>§</t>
  </si>
  <si>
    <t>Uzasadnienie:</t>
  </si>
  <si>
    <t>Mirosław Byczak</t>
  </si>
  <si>
    <t>010</t>
  </si>
  <si>
    <t>01010</t>
  </si>
  <si>
    <t>Ogółem</t>
  </si>
  <si>
    <t xml:space="preserve">                              Rady Gminy Jaktorów</t>
  </si>
  <si>
    <t>Wydatki  -  zmniejszenie</t>
  </si>
  <si>
    <t>Kwota zmniejszenia</t>
  </si>
  <si>
    <t>Razem zmniejszenie</t>
  </si>
  <si>
    <t xml:space="preserve">                                                  Przewodniczący Rady Gminy</t>
  </si>
  <si>
    <t xml:space="preserve">                                                Mirosław Byczak</t>
  </si>
  <si>
    <t>§ 903</t>
  </si>
  <si>
    <t>Lp.</t>
  </si>
  <si>
    <t>Nazwa zadania inwestycyjnego</t>
  </si>
  <si>
    <t>Łączne koszty finansowe</t>
  </si>
  <si>
    <t>z tego źródła finansowania</t>
  </si>
  <si>
    <t>kredyty
i pożyczki</t>
  </si>
  <si>
    <t>Razem dział 010 - Rolnictwo i łowiectwo</t>
  </si>
  <si>
    <t>Razem dział 600 - Transport i łączność</t>
  </si>
  <si>
    <t>razem dział 700 - Gospodarka mieszkaniowa</t>
  </si>
  <si>
    <t>Razem dział 801 - Oświata i wychowanie</t>
  </si>
  <si>
    <t>x</t>
  </si>
  <si>
    <t>Zestawienie zmian w planie wydatków budżetowych  na rok 2008</t>
  </si>
  <si>
    <t>Rolnictwo i łowiectwo</t>
  </si>
  <si>
    <t>Infrastruktura wodociągowa i sanitacyjna wsi</t>
  </si>
  <si>
    <t>Wydatki inwestycyjne jednostek budżetowych</t>
  </si>
  <si>
    <t xml:space="preserve">                                                                                         Rady Gminy Jaktorów </t>
  </si>
  <si>
    <t>Przychody i rozchody budżetu w 2008 r.</t>
  </si>
  <si>
    <t>Przychody i rozchody budżetu w 2007 r.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</si>
  <si>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</si>
  <si>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</si>
  <si>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</si>
  <si>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</si>
  <si>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</si>
  <si>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</si>
  <si>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</si>
  <si>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</si>
  <si>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</si>
  <si>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</si>
  <si>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</si>
  <si>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</si>
  <si>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</si>
  <si>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</si>
  <si>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</si>
  <si>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</si>
  <si>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</si>
  <si>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</si>
  <si>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</si>
  <si>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</si>
  <si>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</si>
  <si>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</si>
  <si>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</si>
  <si>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</si>
  <si>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</si>
  <si>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</si>
  <si>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</si>
  <si>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</si>
  <si>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</si>
  <si>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</si>
  <si>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</si>
  <si>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Lokaty</t>
  </si>
  <si>
    <t>§ 994</t>
  </si>
  <si>
    <t>Wykup papierów wartościowych (obligacji)</t>
  </si>
  <si>
    <t>Rozchody z tytułu innych rozliczeń</t>
  </si>
  <si>
    <t>§ 995</t>
  </si>
  <si>
    <t>Kwota
2008 r.</t>
  </si>
  <si>
    <t>Zadania inwestycyjne w 2008 r.</t>
  </si>
  <si>
    <t>w złotych</t>
  </si>
  <si>
    <t>Rozdz</t>
  </si>
  <si>
    <t xml:space="preserve">Jednostka organiz. realizująca program lub koordynują-ca  jego wykonanie </t>
  </si>
  <si>
    <t>rok budżetowy 2008 (8+9+10+11)</t>
  </si>
  <si>
    <t>dochody własne jst</t>
  </si>
  <si>
    <t>środki pochodzą
cez innych  źródeł*</t>
  </si>
  <si>
    <t>środki wymienionew art. 5 ust. 1 pkt 2 i 3 u.f.p.</t>
  </si>
  <si>
    <t>Urząd 
Gminy</t>
  </si>
  <si>
    <t>b) wykonanie sieci wodociągowej z przyłączami we wsi  Sade Budy</t>
  </si>
  <si>
    <t>razem poz 1</t>
  </si>
  <si>
    <t>Wykonanie map projektowych ul. Sygietyńskiego w Starych Budach do projektu wodociągu</t>
  </si>
  <si>
    <t>Opracowanie dokumentacji wyników badań lokalizacji studni głębinowych na potrzeby rozbudowy i budowy SUW</t>
  </si>
  <si>
    <t>Wmontowanie trójników w istniejące rurociągi kanalizacji podciśnieniowej oraz ułożenie kabla monitorującego oracę zaworów podciśnieniowych</t>
  </si>
  <si>
    <t>Zakup nieruchomości gruntowej pod budowę Stacji Uzdatniania Wody w Grądach</t>
  </si>
  <si>
    <t>400</t>
  </si>
  <si>
    <t>40002</t>
  </si>
  <si>
    <t>Zakup pompy oraz sprężarki do Stacji Uzdatniania Wody w Kozerach</t>
  </si>
  <si>
    <t>Razem dział 400 - Wytwarzanie i zaopatrywanie w energię elektryczną, gaz i wodę</t>
  </si>
  <si>
    <t>Dokończenie wykonania chodników w ul. Warszawskiej, na odcinku od ul. Ogrodowej do ul.  Chełmońskiego w Jaktorowie oraz zatoki autobusowej w Międzyborowie - stosownie do zawartych w dniu 30.05.2006 r. umów z Województwem Mazowieckim-Mazowieckim Zarządem Dróg Wojewódzkich z siedzibą w Warszawie</t>
  </si>
  <si>
    <t xml:space="preserve">Opracowanie dokumentacji projektowo kosztorysowej ciągu  pieszego w Starych Budach na odc. od wiaduktu CMK do ul. Potockiego w Jaktorowie Kolonii - zgodnie z umową zawartą z Województwem Mazowieckim </t>
  </si>
  <si>
    <t>Sporządzenie map do budowy ulic: Ks. Baranowskiego w Budach Grzybek do drogi Nr 150305 w B.Michałowskich, Armii Ludowej w Międzyborowie,  Jaworowej w Henryszewie,  3 Maja i Walecznych w Grądach</t>
  </si>
  <si>
    <t>Modernizacja drogi gminnej we wsi Budy Stare</t>
  </si>
  <si>
    <t>A    50 000</t>
  </si>
  <si>
    <t>Opracowanie studium wykonalności ul. Parkowej, Kopernika</t>
  </si>
  <si>
    <t>Regulacja stanu prawnego drogi w Henryszewie</t>
  </si>
  <si>
    <t xml:space="preserve">Opracowanie dokumentacji technicznej na przebudowę dróg gminnych: ul. Parkowa w Chylicach Kolonii, ul. Kopernika  i Kościuszki w Międzyborowie    </t>
  </si>
  <si>
    <t>Opracowanie dokumentacji projektowej modernizacji nawierzchni ul. Wł.Jagiełły w Chylicach</t>
  </si>
  <si>
    <t>Wykonanie odnowy nakładki bitumicznej ulicy Jagiełły w Chylicach</t>
  </si>
  <si>
    <t>Zakup nieruchomości gruntowych na cele publiczne  w Międzyborowie  i  w Chylicach</t>
  </si>
  <si>
    <t>Zakup zestawu komputerowego i drukarki</t>
  </si>
  <si>
    <t>Zakup sceny aluminiowej z zadaszeniem</t>
  </si>
  <si>
    <t>Razem dział 750 - Administracja publiczna</t>
  </si>
  <si>
    <t>Zakup samochodu pożarniczego dla OSP w Jaktorowie</t>
  </si>
  <si>
    <t>Wykonanie monitoringu Gminy</t>
  </si>
  <si>
    <t>Razem dział 754 - Bezpieczeństwo publiczne i ochrona przeciwpożarowa</t>
  </si>
  <si>
    <t>Zakup nieruchomości gruntowej  pod boisko szkolne przy ZSzP w Jaktorowie</t>
  </si>
  <si>
    <t xml:space="preserve">Opracowanie dokumentacji technicznej oświetlenia ulic: Kleeberga  w Kol. Jaktorów,Wyspiańskiego w Chylicach,  Łąkowej, Rycerskiej, Jagiełły i Kolejowej w Sadych Budach </t>
  </si>
  <si>
    <t xml:space="preserve">Opracowanie dokumentacji technicznej oświetlenia ulic: 
a/  ul. Żyrardowskiej w Starych Budach (od ul. Chopina do  wiaduktu CMK), 
b/  ul. Traugutta w Jaktorowie, 
c/  ul.Jagiellońskiej w Międzyborowie, 
d/  ul. Topolowej w Międzyborowie   
</t>
  </si>
  <si>
    <t>razem dział 900 - Gospodarka komunalna i ochrona środowiska</t>
  </si>
  <si>
    <t>A. Dotacje i środki z budżetu państwa ( od wojewody, środki strukturalne, UKFiS, itp)</t>
  </si>
  <si>
    <t>C  636 100</t>
  </si>
  <si>
    <t>Zestawienie zmian w planie dochodów  i wydatków   budżetu Gminy Jaktorów</t>
  </si>
  <si>
    <t xml:space="preserve">na rok 2008 </t>
  </si>
  <si>
    <t>Dochody</t>
  </si>
  <si>
    <t>Kwota</t>
  </si>
  <si>
    <t>Dochody od osób prawnych, od osób fizycznych i od innych jednostek nie posiadających osobowości prawnej oraz wydatki związane z ich poborem</t>
  </si>
  <si>
    <t>Oświata i wychowanie</t>
  </si>
  <si>
    <t>Przedszkola</t>
  </si>
  <si>
    <t>Razem</t>
  </si>
  <si>
    <t xml:space="preserve">Wydatki  </t>
  </si>
  <si>
    <t xml:space="preserve">Kwota </t>
  </si>
  <si>
    <t>Kary i odszkodowania na rzecz osób fizycznych</t>
  </si>
  <si>
    <t>Zakup usług pozostałych</t>
  </si>
  <si>
    <t>Domy pomocy społecznej</t>
  </si>
  <si>
    <t>Zakup usług przez jednostki samorządu terytorialnego od innych jednostek samorządu terytorialnego</t>
  </si>
  <si>
    <t xml:space="preserve">   </t>
  </si>
  <si>
    <t xml:space="preserve">                                                    Przewodniczący Rady Gminy</t>
  </si>
  <si>
    <t xml:space="preserve">                                           Mirosław Byczak</t>
  </si>
  <si>
    <t>6260</t>
  </si>
  <si>
    <t>Bezpieczeństwo publiczne i ochrona przeciwpożarowa</t>
  </si>
  <si>
    <t>Ochotnicze straże pożarne</t>
  </si>
  <si>
    <t>Wydatki na zakupy inwestycyjne  jednostek budżetowych</t>
  </si>
  <si>
    <t>Pomoc spoleczna</t>
  </si>
  <si>
    <t>Gospodarka mieszkaniowa</t>
  </si>
  <si>
    <t>Gospodarka gruntami i nieruchomościami</t>
  </si>
  <si>
    <t>Dotacja podmiotowa z budżetu dla niepublicznej jednostki systemu oświaty</t>
  </si>
  <si>
    <t>Dowożenie uczniów do szkół</t>
  </si>
  <si>
    <t>Dotacje z funduszy celowych na finansowanie lub dofinansowanie kosztów realizacji inwestycji i zakupów inwestycyjnych jednostekl sektora finansów publicznych</t>
  </si>
  <si>
    <t>Pozostała działalnośc</t>
  </si>
  <si>
    <t>Kultura i ochrona dziedzictwa narodowego</t>
  </si>
  <si>
    <t>Świadczenia społeczne</t>
  </si>
  <si>
    <t>Zasiłki i pomoc w naturze oraz składki na ubezpieczenia emerytalne i rentowe</t>
  </si>
  <si>
    <t>C   174 950 
A   285 000
C   130 000</t>
  </si>
  <si>
    <t>Zestawienie zmian w planie  wydatków budżetowych  na rok 2008</t>
  </si>
  <si>
    <t xml:space="preserve">Wydatki </t>
  </si>
  <si>
    <t>Nazwa</t>
  </si>
  <si>
    <t>Transport i łączność</t>
  </si>
  <si>
    <t>Drogi publiczne gminne</t>
  </si>
  <si>
    <t>Wydatki na inwestycje jednostek budżetowych</t>
  </si>
  <si>
    <t xml:space="preserve">Razem </t>
  </si>
  <si>
    <t>6010</t>
  </si>
  <si>
    <t>Wydatki na zakup i objęcie akcji, wniesienie wkładów do spółek prawa handlowego oraz uzupełnienie funduszy statutowych banków państwowych i innych instytucji finansowych</t>
  </si>
  <si>
    <t>Zwiększe-
nie</t>
  </si>
  <si>
    <t>Zmniejsze-nie</t>
  </si>
  <si>
    <t>Zakup środków żywności</t>
  </si>
  <si>
    <t>Szkoły podstawowe</t>
  </si>
  <si>
    <t>Gimnazja</t>
  </si>
  <si>
    <t>Edukacyjna opieka wychowawcza</t>
  </si>
  <si>
    <t>Świetlice szkolne</t>
  </si>
  <si>
    <t>Wynagrodzenia osobowe pracowników</t>
  </si>
  <si>
    <t>Wydatki osobowe niezaliczone do wynagrodzeń</t>
  </si>
  <si>
    <t>Składki na Fundusz Pracy</t>
  </si>
  <si>
    <t>Gospodarka komunalna i ochrona środowiska</t>
  </si>
  <si>
    <t>Oświetlenie ulic, placów i dróg</t>
  </si>
  <si>
    <t>Zakup energii</t>
  </si>
  <si>
    <t>Pomoc społeczna</t>
  </si>
  <si>
    <t>0320</t>
  </si>
  <si>
    <t>0330</t>
  </si>
  <si>
    <t>0360</t>
  </si>
  <si>
    <t>0460</t>
  </si>
  <si>
    <t>0970</t>
  </si>
  <si>
    <t>Wpływy z podatku rolnego, podatku leśnego, podatku od spadków i darowizn,  podatku od czynności cywilnoprawnych  oraz   podatków i opłat lokalnych od osób  fizycznych</t>
  </si>
  <si>
    <t>Podatek rolny</t>
  </si>
  <si>
    <t>Podatek leśny</t>
  </si>
  <si>
    <t>Podatek od spadków i darowizn</t>
  </si>
  <si>
    <t>Wpływy z innych opłat stanowiących dochody jst na podstawie ustaw</t>
  </si>
  <si>
    <t>Wplywy z opłaty eksploatacyjnej</t>
  </si>
  <si>
    <t>Wpływy z różnych dochodów</t>
  </si>
  <si>
    <t xml:space="preserve">1) Zmniejsza się plan wydatków  na budowę sieci wodociągowej we wsi Budy Stare, Budy Zosine, Budy Grzybek, Jaktorów Kolonia  z uwagi na zmniejszenie kwoty pożyczki zaciągniętej w Wojewódzkim Funduszu Ochrony Środowiska i Gospodarki Wodnej w Warszawie zgodnie z umową Nr 0217/08/GW/P z dnia 22.10.2008r.
 2) Zmniejsza sie plan wydatków na zakup samochodu pożarniczego dla OSP w Jaktorowie z uwagi na zmniejszenie kwoty pozyczki zaciągniętej w Wojewódzkim Funduszu Ochrony Środowiska i Gospodarki Wodnej w Warszawie zgodnie z umową nr.0214/08/PNZ/P. </t>
  </si>
  <si>
    <t>Środki na dofinansowanie własnych inwestycji gmin pozyskane z innych źródeł</t>
  </si>
  <si>
    <t>Wydatki osobowe nie4zaliczone do wynagrodzeń</t>
  </si>
  <si>
    <t>Zakup piły spalinowej dla OSP w Jaktorowie</t>
  </si>
  <si>
    <t>Zmiany w planie wydatków budżetowych wprowadza się z uwagi na:
 1) w związku z  brakiem ostatecznych  uzgodnień  z PKP w zakresie przejazdu przez tory w ciągu ul. Jagiełły w Chylicach, zadanie to nie będzie realizowane w roku 2008 . Wobec tego  przenosi się kwotę 700.000 zł na wydatki na  objęcie udziałów Gminy Jaktorów  w PGK Żyrardów  z przeznaczeniem na realizację zadania IV - pn."Budowa kanalizacji sanitarnej w Gminie Jaktorów: 
           W dziale 754 - Bezpieczeństwo publiczne i ochrona przeciwpożarowa zabezpiecza się kwotę 5.000 zł na zakup piły spalinowej do drzewa - na potrzeby OSP w Jaktorowie
     Nie wydatkowane środki na wydatki związane z działalnością Przedszkola w Jaktorowie (23.000 zł) oraz  z wydatków na oświetlenie ulic  (42.000 zł)  przenosi się na zadania:
 2) dział 700 - Gospodarka mieszkaniowa - kwotę 13.000 zł zabezpiecza się na wydatki związane z opracowaniem dokumentacji dla potrzeb pozyskania dofinansowanie środków unijnych, 
 3) dział 801 - Oświata i wychowanie - kwotę 10.000 zł przeznacza się na  na zakup  dwóch pralek (po 5.000 zł )dla ZSP w Jaktorowie i ZSP w Międzyborowie (zakup inwestycyjny),
 4) dział 852 - Pomoc społeczna - razem 42.000 zł, z tego na dofinansowanie  kosztów pobytu
pensjonariuszy w domach pomocy społecznej - 17.000 zł oraz na  dofinansowanie wypłat zasiłków  
okresowych oraz pomocy rzeczowej - 25.000 zł,
 5) dział 854 - Edukacyjna opieka wychowawcza - kwotę 2.164 zł przeznacza się na dofinansowanie
 braków  w zakresie wydatków osobowych  świetlicy szkolnej w Jaktorowie (zgodnie z wnioskiem 
Dyrektora ZSzP w Jaktorowie),</t>
  </si>
  <si>
    <t xml:space="preserve">Opracowanie dokumentacji technicznej i budowa sieci wodociągowej z przyłączami
 a)  w m.  Budy Stare, Budy Zosine,  Budy Grzybek,  Jaktorów Kolonia , </t>
  </si>
  <si>
    <t>0310</t>
  </si>
  <si>
    <t>Podatek od nieruchomości</t>
  </si>
  <si>
    <t>Obsługa długu publicznego</t>
  </si>
  <si>
    <t>Obsługa papierów wartościowych, kredytów i pożyczek jst</t>
  </si>
  <si>
    <t>Odsetki od samorządowych papierów wartościowych</t>
  </si>
  <si>
    <t xml:space="preserve">                                             Zał.Nr 1 do uchwały Nr XXIV/ 165 /2008 </t>
  </si>
  <si>
    <t>Rady Gminy Jaktorów z dnia  17 listopada  2008r</t>
  </si>
  <si>
    <t xml:space="preserve">                              Zał Nr 2  do uchwały Nr XXIV/ 165 /2008</t>
  </si>
  <si>
    <t xml:space="preserve">                     z dnia 17 listopada 2008r</t>
  </si>
  <si>
    <t xml:space="preserve">                              Zał Nr 3 do uchwały NrXXIV/ 165 /2008</t>
  </si>
  <si>
    <t xml:space="preserve">                                     z dnia  17 listopada  2008r</t>
  </si>
  <si>
    <t>Zał. Nr 4 do uchwały Nr XXIV/ 165 /2008</t>
  </si>
  <si>
    <t xml:space="preserve"> z dnia  17 listopada  2008r</t>
  </si>
  <si>
    <t>Dyrektorzy Szkół</t>
  </si>
  <si>
    <t>Zał  Nr 5  do uchwały Nr XXIV/ 165 /2008</t>
  </si>
  <si>
    <t>Rady Gminy Jaktorów z dnia 17 listopada  2008r</t>
  </si>
  <si>
    <t>C - inne (pożyczki z WFOŚiGW - 667.950,-zł, środki mieszkańców - 143.100,-zł, środki z OSP 130 000,-)</t>
  </si>
  <si>
    <t xml:space="preserve">Pozyskaną  z  WFOŚiGW w Warszawie dotację w kwocie 100.000zł przeznacza się na zakup samochodu strażackiego dla OSP w Jaktorowie(dział 754 -Bezpieczeństwo publiczne i ochrona przeciwpożarowa)  - umowa Nr. 0215/08/PNZ/D.
        Dochody własne  w kwocie 196.684  zł, uzyskane z tytułu  wpłat mieszkańców na wykonanie przyłączy kanalizacyjnych (95.000 zł),podatku od nieruchomości (60.000 zł), podatku rolnego (9.000zł), podatku leśnego (1.700zł), podatku od spadków i darowizn (17.500 zł), z opłaty eksploatacyjnej (2.186 zł) oraz z wpłat innych jednostek samorządu terytorialnego za pobyt dzieci w Przedszkolu  Niepublicznym (11.298 zł) przeznacza się na dofinansowanie następujących wydatków:
1) dział 010 - Rolnictwo i łowiectwo - kwotę 95.000 zł przeznacza się na zakup i objęcie akcji w PGK Żyrardów z przeznaczeniem na wykonanie przyłączy kanalizacyjnych,
2) Dział 700 - Gospodarka mieszkaniowa - na wypłatę odszkodowania  za  grunty  przejęte  pod  drogę 4.294 zł,zgodnie z decyzją Starosty,
3) dział 757 - Obsługa długu publicznego kwota 60.000 zł będzie przeznaczona na  dofinansowanie odsetek od emisji obligacji,
4) Dział 801 - Oświata i wychowanie - razem 26.390 zł, z tego 10.390 zł dofinansowanie kosztów pobytu 
dzieci    w Przedszkolu Niepublicznym Puchatek (wzrost liczby dzieci z terenu innych jst) oraz 16.000 zł
 na koszty dowozu dzieci do szkół  integracyjnych,
5) Dział 852 - Pomoc społeczna - 8.500 zł na dofinansowanie kosztów pobytu pensjonariuszy w
domach pomocy społecznej, 
6) Dział 921 - Kultura i ochrona dziedzictwa narodowego - 2.500 zł zabezpiecza sie na koszty 
organizacji imprez okolicznościowych. 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</si>
</sst>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b/>
      <i/>
      <sz val="11"/>
      <name val="Arial CE"/>
      <family val="2"/>
    </font>
    <font>
      <i/>
      <sz val="10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0"/>
    </font>
    <font>
      <b/>
      <sz val="9"/>
      <name val="Arial CE"/>
      <family val="0"/>
    </font>
    <font>
      <i/>
      <sz val="10"/>
      <name val="Arial CE"/>
      <family val="0"/>
    </font>
    <font>
      <sz val="11"/>
      <name val="Arial"/>
      <family val="0"/>
    </font>
    <font>
      <b/>
      <i/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7" fillId="0" borderId="0" xfId="0" applyFont="1" applyAlignment="1">
      <alignment/>
    </xf>
    <xf numFmtId="3" fontId="2" fillId="0" borderId="1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top" wrapText="1"/>
    </xf>
    <xf numFmtId="3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5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3" fontId="6" fillId="0" borderId="1" xfId="0" applyNumberFormat="1" applyFont="1" applyBorder="1" applyAlignment="1">
      <alignment horizontal="right" wrapText="1"/>
    </xf>
    <xf numFmtId="0" fontId="1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6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3" fontId="16" fillId="0" borderId="1" xfId="0" applyNumberFormat="1" applyFont="1" applyBorder="1" applyAlignment="1">
      <alignment horizontal="right" wrapText="1"/>
    </xf>
    <xf numFmtId="0" fontId="9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" fontId="17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9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3" fontId="9" fillId="0" borderId="1" xfId="0" applyNumberFormat="1" applyFont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46">
      <selection activeCell="A56" sqref="A56:E56"/>
    </sheetView>
  </sheetViews>
  <sheetFormatPr defaultColWidth="9.00390625" defaultRowHeight="12.75"/>
  <cols>
    <col min="1" max="1" width="6.875" style="54" customWidth="1"/>
    <col min="2" max="2" width="9.75390625" style="54" customWidth="1"/>
    <col min="3" max="3" width="6.125" style="54" customWidth="1"/>
    <col min="4" max="4" width="60.75390625" style="54" customWidth="1"/>
    <col min="5" max="5" width="12.625" style="54" customWidth="1"/>
    <col min="6" max="16384" width="9.125" style="54" customWidth="1"/>
  </cols>
  <sheetData>
    <row r="1" spans="4:5" ht="24" customHeight="1">
      <c r="D1" s="128" t="s">
        <v>196</v>
      </c>
      <c r="E1" s="128"/>
    </row>
    <row r="2" spans="3:5" ht="18.75" customHeight="1">
      <c r="C2" s="129" t="s">
        <v>197</v>
      </c>
      <c r="D2" s="129"/>
      <c r="E2" s="129"/>
    </row>
    <row r="3" spans="3:5" ht="10.5" customHeight="1">
      <c r="C3" s="56"/>
      <c r="D3" s="56"/>
      <c r="E3" s="56"/>
    </row>
    <row r="4" spans="1:5" s="57" customFormat="1" ht="17.25" customHeight="1">
      <c r="A4" s="128" t="s">
        <v>118</v>
      </c>
      <c r="B4" s="128"/>
      <c r="C4" s="128"/>
      <c r="D4" s="128"/>
      <c r="E4" s="128"/>
    </row>
    <row r="5" spans="1:5" s="57" customFormat="1" ht="15" customHeight="1">
      <c r="A5" s="130" t="s">
        <v>119</v>
      </c>
      <c r="B5" s="130"/>
      <c r="C5" s="130"/>
      <c r="D5" s="130"/>
      <c r="E5" s="130"/>
    </row>
    <row r="6" spans="1:4" ht="18" customHeight="1">
      <c r="A6" s="126" t="s">
        <v>120</v>
      </c>
      <c r="B6" s="126"/>
      <c r="C6" s="126"/>
      <c r="D6" s="58"/>
    </row>
    <row r="7" spans="1:5" s="55" customFormat="1" ht="20.25" customHeight="1">
      <c r="A7" s="59" t="s">
        <v>7</v>
      </c>
      <c r="B7" s="59" t="s">
        <v>8</v>
      </c>
      <c r="C7" s="59" t="s">
        <v>9</v>
      </c>
      <c r="D7" s="59" t="s">
        <v>1</v>
      </c>
      <c r="E7" s="59" t="s">
        <v>121</v>
      </c>
    </row>
    <row r="8" spans="1:5" s="57" customFormat="1" ht="12.75" customHeight="1">
      <c r="A8" s="59">
        <v>1</v>
      </c>
      <c r="B8" s="59">
        <v>2</v>
      </c>
      <c r="C8" s="59">
        <v>3</v>
      </c>
      <c r="D8" s="59">
        <v>4</v>
      </c>
      <c r="E8" s="60">
        <v>5</v>
      </c>
    </row>
    <row r="9" spans="1:5" s="57" customFormat="1" ht="20.25" customHeight="1">
      <c r="A9" s="113" t="s">
        <v>12</v>
      </c>
      <c r="B9" s="96"/>
      <c r="C9" s="96"/>
      <c r="D9" s="96" t="s">
        <v>33</v>
      </c>
      <c r="E9" s="115">
        <f>E10</f>
        <v>95000</v>
      </c>
    </row>
    <row r="10" spans="1:5" s="57" customFormat="1" ht="18.75" customHeight="1">
      <c r="A10" s="113"/>
      <c r="B10" s="99" t="s">
        <v>13</v>
      </c>
      <c r="C10" s="96"/>
      <c r="D10" s="67" t="s">
        <v>34</v>
      </c>
      <c r="E10" s="65">
        <f>E11</f>
        <v>95000</v>
      </c>
    </row>
    <row r="11" spans="1:5" s="57" customFormat="1" ht="27" customHeight="1">
      <c r="A11" s="113"/>
      <c r="B11" s="100"/>
      <c r="C11" s="114">
        <v>6290</v>
      </c>
      <c r="D11" s="67" t="s">
        <v>186</v>
      </c>
      <c r="E11" s="68">
        <v>95000</v>
      </c>
    </row>
    <row r="12" spans="1:5" s="57" customFormat="1" ht="20.25" customHeight="1">
      <c r="A12" s="62">
        <v>754</v>
      </c>
      <c r="B12" s="59"/>
      <c r="C12" s="66"/>
      <c r="D12" s="81" t="s">
        <v>136</v>
      </c>
      <c r="E12" s="72">
        <f>E13</f>
        <v>100000</v>
      </c>
    </row>
    <row r="13" spans="1:5" s="57" customFormat="1" ht="18.75" customHeight="1">
      <c r="A13" s="59"/>
      <c r="B13" s="59">
        <v>75412</v>
      </c>
      <c r="C13" s="66"/>
      <c r="D13" s="91" t="s">
        <v>137</v>
      </c>
      <c r="E13" s="68">
        <f>E14</f>
        <v>100000</v>
      </c>
    </row>
    <row r="14" spans="1:5" s="57" customFormat="1" ht="42.75" customHeight="1">
      <c r="A14" s="59"/>
      <c r="B14" s="59"/>
      <c r="C14" s="66" t="s">
        <v>135</v>
      </c>
      <c r="D14" s="67" t="s">
        <v>144</v>
      </c>
      <c r="E14" s="68">
        <v>100000</v>
      </c>
    </row>
    <row r="15" spans="1:5" s="73" customFormat="1" ht="41.25" customHeight="1">
      <c r="A15" s="69">
        <v>756</v>
      </c>
      <c r="B15" s="62"/>
      <c r="C15" s="70"/>
      <c r="D15" s="71" t="s">
        <v>122</v>
      </c>
      <c r="E15" s="72">
        <f>E16+E21</f>
        <v>90386</v>
      </c>
    </row>
    <row r="16" spans="1:5" s="75" customFormat="1" ht="42" customHeight="1">
      <c r="A16" s="63"/>
      <c r="B16" s="74">
        <v>75616</v>
      </c>
      <c r="C16" s="66"/>
      <c r="D16" s="18" t="s">
        <v>178</v>
      </c>
      <c r="E16" s="68">
        <f>E17+E18+E19+E20</f>
        <v>88200</v>
      </c>
    </row>
    <row r="17" spans="1:5" s="75" customFormat="1" ht="16.5" customHeight="1">
      <c r="A17" s="63"/>
      <c r="B17" s="74"/>
      <c r="C17" s="66" t="s">
        <v>191</v>
      </c>
      <c r="D17" s="18" t="s">
        <v>192</v>
      </c>
      <c r="E17" s="68">
        <v>60000</v>
      </c>
    </row>
    <row r="18" spans="1:5" s="75" customFormat="1" ht="19.5" customHeight="1">
      <c r="A18" s="63"/>
      <c r="B18" s="63"/>
      <c r="C18" s="111" t="s">
        <v>173</v>
      </c>
      <c r="D18" s="77" t="s">
        <v>179</v>
      </c>
      <c r="E18" s="68">
        <v>9000</v>
      </c>
    </row>
    <row r="19" spans="1:5" s="75" customFormat="1" ht="18" customHeight="1">
      <c r="A19" s="62"/>
      <c r="B19" s="94"/>
      <c r="C19" s="111" t="s">
        <v>174</v>
      </c>
      <c r="D19" s="77" t="s">
        <v>180</v>
      </c>
      <c r="E19" s="68">
        <v>1700</v>
      </c>
    </row>
    <row r="20" spans="1:5" s="75" customFormat="1" ht="19.5" customHeight="1">
      <c r="A20" s="63"/>
      <c r="B20" s="94"/>
      <c r="C20" s="99" t="s">
        <v>175</v>
      </c>
      <c r="D20" s="77" t="s">
        <v>181</v>
      </c>
      <c r="E20" s="68">
        <v>17500</v>
      </c>
    </row>
    <row r="21" spans="1:5" s="75" customFormat="1" ht="28.5" customHeight="1">
      <c r="A21" s="63"/>
      <c r="B21" s="74">
        <v>75618</v>
      </c>
      <c r="C21" s="99"/>
      <c r="D21" s="18" t="s">
        <v>182</v>
      </c>
      <c r="E21" s="68">
        <f>E22</f>
        <v>2186</v>
      </c>
    </row>
    <row r="22" spans="1:5" s="75" customFormat="1" ht="19.5" customHeight="1">
      <c r="A22" s="63"/>
      <c r="B22" s="94"/>
      <c r="C22" s="99" t="s">
        <v>176</v>
      </c>
      <c r="D22" s="77" t="s">
        <v>183</v>
      </c>
      <c r="E22" s="68">
        <v>2186</v>
      </c>
    </row>
    <row r="23" spans="1:5" s="75" customFormat="1" ht="19.5" customHeight="1">
      <c r="A23" s="63">
        <v>801</v>
      </c>
      <c r="B23" s="94"/>
      <c r="C23" s="99"/>
      <c r="D23" s="76" t="s">
        <v>123</v>
      </c>
      <c r="E23" s="72">
        <f>E24</f>
        <v>11298</v>
      </c>
    </row>
    <row r="24" spans="1:5" s="75" customFormat="1" ht="19.5" customHeight="1">
      <c r="A24" s="63"/>
      <c r="B24" s="94">
        <v>80104</v>
      </c>
      <c r="C24" s="99"/>
      <c r="D24" s="77" t="s">
        <v>124</v>
      </c>
      <c r="E24" s="68">
        <f>E25</f>
        <v>11298</v>
      </c>
    </row>
    <row r="25" spans="1:5" s="75" customFormat="1" ht="19.5" customHeight="1">
      <c r="A25" s="63"/>
      <c r="B25" s="94"/>
      <c r="C25" s="99" t="s">
        <v>177</v>
      </c>
      <c r="D25" s="77" t="s">
        <v>184</v>
      </c>
      <c r="E25" s="68">
        <v>11298</v>
      </c>
    </row>
    <row r="26" spans="1:5" s="84" customFormat="1" ht="23.25" customHeight="1">
      <c r="A26" s="81"/>
      <c r="B26" s="81"/>
      <c r="C26" s="81"/>
      <c r="D26" s="82" t="s">
        <v>125</v>
      </c>
      <c r="E26" s="83">
        <f>E9+E12+E15+E23</f>
        <v>296684</v>
      </c>
    </row>
    <row r="27" spans="1:5" ht="11.25" customHeight="1">
      <c r="A27" s="85"/>
      <c r="B27" s="85"/>
      <c r="C27" s="85"/>
      <c r="D27" s="86"/>
      <c r="E27" s="87"/>
    </row>
    <row r="28" spans="1:4" s="88" customFormat="1" ht="21.75" customHeight="1">
      <c r="A28" s="127" t="s">
        <v>126</v>
      </c>
      <c r="B28" s="127"/>
      <c r="C28" s="127"/>
      <c r="D28" s="127"/>
    </row>
    <row r="29" spans="1:5" s="1" customFormat="1" ht="21.75" customHeight="1">
      <c r="A29" s="12" t="s">
        <v>7</v>
      </c>
      <c r="B29" s="12" t="s">
        <v>8</v>
      </c>
      <c r="C29" s="2" t="s">
        <v>9</v>
      </c>
      <c r="D29" s="2" t="s">
        <v>1</v>
      </c>
      <c r="E29" s="11" t="s">
        <v>127</v>
      </c>
    </row>
    <row r="30" spans="1:5" s="57" customFormat="1" ht="14.25">
      <c r="A30" s="59">
        <v>1</v>
      </c>
      <c r="B30" s="59">
        <v>2</v>
      </c>
      <c r="C30" s="59">
        <v>3</v>
      </c>
      <c r="D30" s="59">
        <v>4</v>
      </c>
      <c r="E30" s="60">
        <v>5</v>
      </c>
    </row>
    <row r="31" spans="1:5" s="57" customFormat="1" ht="20.25" customHeight="1">
      <c r="A31" s="113" t="s">
        <v>12</v>
      </c>
      <c r="B31" s="96"/>
      <c r="C31" s="96"/>
      <c r="D31" s="96" t="s">
        <v>33</v>
      </c>
      <c r="E31" s="115">
        <f>E32</f>
        <v>95000</v>
      </c>
    </row>
    <row r="32" spans="1:5" s="57" customFormat="1" ht="18" customHeight="1">
      <c r="A32" s="113"/>
      <c r="B32" s="99" t="s">
        <v>13</v>
      </c>
      <c r="C32" s="96"/>
      <c r="D32" s="67" t="s">
        <v>34</v>
      </c>
      <c r="E32" s="65">
        <f>E33</f>
        <v>95000</v>
      </c>
    </row>
    <row r="33" spans="1:5" s="57" customFormat="1" ht="41.25" customHeight="1">
      <c r="A33" s="59"/>
      <c r="B33" s="59"/>
      <c r="C33" s="64" t="s">
        <v>157</v>
      </c>
      <c r="D33" s="107" t="s">
        <v>158</v>
      </c>
      <c r="E33" s="65">
        <v>95000</v>
      </c>
    </row>
    <row r="34" spans="1:5" s="57" customFormat="1" ht="19.5" customHeight="1">
      <c r="A34" s="78">
        <v>700</v>
      </c>
      <c r="B34" s="78"/>
      <c r="C34" s="78"/>
      <c r="D34" s="96" t="s">
        <v>140</v>
      </c>
      <c r="E34" s="65">
        <f>E35</f>
        <v>4294</v>
      </c>
    </row>
    <row r="35" spans="1:5" s="57" customFormat="1" ht="18.75" customHeight="1">
      <c r="A35" s="4"/>
      <c r="B35" s="4">
        <v>70005</v>
      </c>
      <c r="C35" s="79"/>
      <c r="D35" s="18" t="s">
        <v>141</v>
      </c>
      <c r="E35" s="65">
        <f>E36</f>
        <v>4294</v>
      </c>
    </row>
    <row r="36" spans="1:5" s="57" customFormat="1" ht="17.25" customHeight="1">
      <c r="A36" s="4"/>
      <c r="B36" s="79"/>
      <c r="C36" s="4">
        <v>4590</v>
      </c>
      <c r="D36" s="91" t="s">
        <v>128</v>
      </c>
      <c r="E36" s="65">
        <v>4294</v>
      </c>
    </row>
    <row r="37" spans="1:5" s="93" customFormat="1" ht="21.75" customHeight="1">
      <c r="A37" s="78">
        <v>754</v>
      </c>
      <c r="B37" s="79"/>
      <c r="C37" s="78"/>
      <c r="D37" s="81" t="s">
        <v>136</v>
      </c>
      <c r="E37" s="92">
        <f>E38</f>
        <v>100000</v>
      </c>
    </row>
    <row r="38" spans="1:5" s="57" customFormat="1" ht="21" customHeight="1">
      <c r="A38" s="4"/>
      <c r="B38" s="94">
        <v>75412</v>
      </c>
      <c r="C38" s="4"/>
      <c r="D38" s="91" t="s">
        <v>137</v>
      </c>
      <c r="E38" s="65">
        <f>E39</f>
        <v>100000</v>
      </c>
    </row>
    <row r="39" spans="1:5" s="57" customFormat="1" ht="17.25" customHeight="1">
      <c r="A39" s="4"/>
      <c r="B39" s="79"/>
      <c r="C39" s="4">
        <v>6060</v>
      </c>
      <c r="D39" s="91" t="s">
        <v>138</v>
      </c>
      <c r="E39" s="65">
        <v>100000</v>
      </c>
    </row>
    <row r="40" spans="1:5" s="57" customFormat="1" ht="17.25" customHeight="1">
      <c r="A40" s="79">
        <v>757</v>
      </c>
      <c r="B40" s="79"/>
      <c r="C40" s="79"/>
      <c r="D40" s="96" t="s">
        <v>193</v>
      </c>
      <c r="E40" s="115">
        <f>E41</f>
        <v>60000</v>
      </c>
    </row>
    <row r="41" spans="1:5" s="57" customFormat="1" ht="17.25" customHeight="1">
      <c r="A41" s="94"/>
      <c r="B41" s="2">
        <v>75702</v>
      </c>
      <c r="C41" s="94"/>
      <c r="D41" s="67" t="s">
        <v>194</v>
      </c>
      <c r="E41" s="65">
        <f>E42</f>
        <v>60000</v>
      </c>
    </row>
    <row r="42" spans="1:5" s="57" customFormat="1" ht="18.75" customHeight="1">
      <c r="A42" s="4"/>
      <c r="B42" s="79"/>
      <c r="C42" s="2">
        <v>8110</v>
      </c>
      <c r="D42" s="67" t="s">
        <v>195</v>
      </c>
      <c r="E42" s="65">
        <v>60000</v>
      </c>
    </row>
    <row r="43" spans="1:5" s="93" customFormat="1" ht="20.25" customHeight="1">
      <c r="A43" s="78">
        <v>801</v>
      </c>
      <c r="B43" s="79"/>
      <c r="C43" s="78"/>
      <c r="D43" s="96" t="s">
        <v>123</v>
      </c>
      <c r="E43" s="92">
        <f>E44+E46</f>
        <v>26390</v>
      </c>
    </row>
    <row r="44" spans="1:5" s="93" customFormat="1" ht="17.25" customHeight="1">
      <c r="A44" s="78"/>
      <c r="B44" s="4">
        <v>80104</v>
      </c>
      <c r="C44" s="78"/>
      <c r="D44" s="100" t="s">
        <v>124</v>
      </c>
      <c r="E44" s="90">
        <f>E45</f>
        <v>10390</v>
      </c>
    </row>
    <row r="45" spans="1:5" s="57" customFormat="1" ht="26.25" customHeight="1">
      <c r="A45" s="4"/>
      <c r="B45" s="79"/>
      <c r="C45" s="66">
        <v>2540</v>
      </c>
      <c r="D45" s="67" t="s">
        <v>142</v>
      </c>
      <c r="E45" s="65">
        <v>10390</v>
      </c>
    </row>
    <row r="46" spans="1:5" s="57" customFormat="1" ht="20.25" customHeight="1">
      <c r="A46" s="4"/>
      <c r="B46" s="4">
        <v>80113</v>
      </c>
      <c r="C46" s="4"/>
      <c r="D46" s="91" t="s">
        <v>143</v>
      </c>
      <c r="E46" s="65">
        <f>E47</f>
        <v>16000</v>
      </c>
    </row>
    <row r="47" spans="1:5" s="57" customFormat="1" ht="17.25" customHeight="1">
      <c r="A47" s="4"/>
      <c r="B47" s="79"/>
      <c r="C47" s="4">
        <v>4300</v>
      </c>
      <c r="D47" s="91" t="s">
        <v>129</v>
      </c>
      <c r="E47" s="65">
        <v>16000</v>
      </c>
    </row>
    <row r="48" spans="1:5" s="93" customFormat="1" ht="19.5" customHeight="1">
      <c r="A48" s="78">
        <v>852</v>
      </c>
      <c r="B48" s="79"/>
      <c r="C48" s="78"/>
      <c r="D48" s="80" t="s">
        <v>139</v>
      </c>
      <c r="E48" s="92">
        <f>E49</f>
        <v>8500</v>
      </c>
    </row>
    <row r="49" spans="1:5" s="57" customFormat="1" ht="17.25" customHeight="1">
      <c r="A49" s="4"/>
      <c r="B49" s="4">
        <v>85202</v>
      </c>
      <c r="C49" s="4"/>
      <c r="D49" s="91" t="s">
        <v>130</v>
      </c>
      <c r="E49" s="65">
        <f>E50</f>
        <v>8500</v>
      </c>
    </row>
    <row r="50" spans="1:5" s="57" customFormat="1" ht="26.25" customHeight="1">
      <c r="A50" s="4"/>
      <c r="B50" s="79"/>
      <c r="C50" s="66">
        <v>4330</v>
      </c>
      <c r="D50" s="67" t="s">
        <v>131</v>
      </c>
      <c r="E50" s="65">
        <v>8500</v>
      </c>
    </row>
    <row r="51" spans="1:5" s="93" customFormat="1" ht="17.25" customHeight="1">
      <c r="A51" s="78">
        <v>921</v>
      </c>
      <c r="B51" s="79"/>
      <c r="C51" s="78"/>
      <c r="D51" s="96" t="s">
        <v>146</v>
      </c>
      <c r="E51" s="92">
        <f>E52</f>
        <v>2500</v>
      </c>
    </row>
    <row r="52" spans="1:5" s="57" customFormat="1" ht="17.25" customHeight="1">
      <c r="A52" s="4"/>
      <c r="B52" s="4">
        <v>92195</v>
      </c>
      <c r="C52" s="4"/>
      <c r="D52" s="95" t="s">
        <v>145</v>
      </c>
      <c r="E52" s="65">
        <f>E53</f>
        <v>2500</v>
      </c>
    </row>
    <row r="53" spans="1:5" s="57" customFormat="1" ht="17.25" customHeight="1">
      <c r="A53" s="4"/>
      <c r="B53" s="79"/>
      <c r="C53" s="4">
        <v>4300</v>
      </c>
      <c r="D53" s="91" t="s">
        <v>129</v>
      </c>
      <c r="E53" s="65">
        <v>2500</v>
      </c>
    </row>
    <row r="54" spans="1:5" s="93" customFormat="1" ht="24" customHeight="1">
      <c r="A54" s="82"/>
      <c r="B54" s="82"/>
      <c r="C54" s="82"/>
      <c r="D54" s="82" t="s">
        <v>125</v>
      </c>
      <c r="E54" s="83">
        <f>E31+E34+E37+E40+E43+E48+E51</f>
        <v>296684</v>
      </c>
    </row>
    <row r="55" spans="1:5" ht="18" customHeight="1">
      <c r="A55" s="1"/>
      <c r="B55" s="97" t="s">
        <v>10</v>
      </c>
      <c r="C55" s="97"/>
      <c r="D55" s="1"/>
      <c r="E55" s="1"/>
    </row>
    <row r="56" spans="1:5" ht="303.75" customHeight="1">
      <c r="A56" s="124" t="s">
        <v>208</v>
      </c>
      <c r="B56" s="124"/>
      <c r="C56" s="124"/>
      <c r="D56" s="124"/>
      <c r="E56" s="124"/>
    </row>
    <row r="57" spans="1:5" ht="19.5" customHeight="1">
      <c r="A57" s="54" t="s">
        <v>132</v>
      </c>
      <c r="D57" s="125" t="s">
        <v>133</v>
      </c>
      <c r="E57" s="125"/>
    </row>
    <row r="58" ht="9.75" customHeight="1"/>
    <row r="59" spans="4:5" ht="22.5" customHeight="1">
      <c r="D59" s="125" t="s">
        <v>134</v>
      </c>
      <c r="E59" s="125"/>
    </row>
  </sheetData>
  <mergeCells count="9">
    <mergeCell ref="D1:E1"/>
    <mergeCell ref="C2:E2"/>
    <mergeCell ref="A4:E4"/>
    <mergeCell ref="A5:E5"/>
    <mergeCell ref="A56:E56"/>
    <mergeCell ref="D57:E57"/>
    <mergeCell ref="D59:E59"/>
    <mergeCell ref="A6:C6"/>
    <mergeCell ref="A28:D28"/>
  </mergeCells>
  <printOptions/>
  <pageMargins left="0.56" right="0.18" top="0.66" bottom="0.59" header="0.45" footer="0.34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3" sqref="D3:E3"/>
    </sheetView>
  </sheetViews>
  <sheetFormatPr defaultColWidth="9.00390625" defaultRowHeight="12.75"/>
  <cols>
    <col min="1" max="1" width="5.875" style="1" customWidth="1"/>
    <col min="2" max="2" width="9.875" style="1" customWidth="1"/>
    <col min="3" max="3" width="7.125" style="1" customWidth="1"/>
    <col min="4" max="4" width="48.25390625" style="1" customWidth="1"/>
    <col min="5" max="5" width="15.25390625" style="1" customWidth="1"/>
    <col min="6" max="16384" width="9.125" style="1" customWidth="1"/>
  </cols>
  <sheetData>
    <row r="1" spans="4:5" ht="22.5" customHeight="1">
      <c r="D1" s="131" t="s">
        <v>198</v>
      </c>
      <c r="E1" s="131"/>
    </row>
    <row r="2" spans="4:5" ht="14.25">
      <c r="D2" s="131" t="s">
        <v>15</v>
      </c>
      <c r="E2" s="131"/>
    </row>
    <row r="3" spans="4:5" ht="14.25">
      <c r="D3" s="131" t="s">
        <v>199</v>
      </c>
      <c r="E3" s="131"/>
    </row>
    <row r="5" spans="2:5" ht="21" customHeight="1">
      <c r="B5" s="120" t="s">
        <v>32</v>
      </c>
      <c r="C5" s="120"/>
      <c r="D5" s="120"/>
      <c r="E5" s="120"/>
    </row>
    <row r="6" spans="2:5" ht="11.25" customHeight="1">
      <c r="B6" s="132"/>
      <c r="C6" s="132"/>
      <c r="D6" s="132"/>
      <c r="E6" s="132"/>
    </row>
    <row r="7" spans="2:4" ht="14.25">
      <c r="B7" s="131"/>
      <c r="C7" s="131"/>
      <c r="D7" s="131"/>
    </row>
    <row r="9" spans="1:4" ht="18.75" customHeight="1">
      <c r="A9" s="119" t="s">
        <v>16</v>
      </c>
      <c r="B9" s="119"/>
      <c r="C9" s="119"/>
      <c r="D9" s="119"/>
    </row>
    <row r="10" spans="1:5" ht="31.5" customHeight="1">
      <c r="A10" s="12" t="s">
        <v>7</v>
      </c>
      <c r="B10" s="12" t="s">
        <v>8</v>
      </c>
      <c r="C10" s="2" t="s">
        <v>9</v>
      </c>
      <c r="D10" s="2" t="s">
        <v>1</v>
      </c>
      <c r="E10" s="11" t="s">
        <v>17</v>
      </c>
    </row>
    <row r="11" spans="1:5" s="9" customFormat="1" ht="21" customHeight="1">
      <c r="A11" s="78" t="s">
        <v>12</v>
      </c>
      <c r="B11" s="15"/>
      <c r="C11" s="16"/>
      <c r="D11" s="112" t="s">
        <v>33</v>
      </c>
      <c r="E11" s="7">
        <f>E12</f>
        <v>102000</v>
      </c>
    </row>
    <row r="12" spans="1:5" s="5" customFormat="1" ht="21" customHeight="1">
      <c r="A12" s="17"/>
      <c r="B12" s="4" t="s">
        <v>13</v>
      </c>
      <c r="C12" s="17"/>
      <c r="D12" s="18" t="s">
        <v>34</v>
      </c>
      <c r="E12" s="6">
        <f>E13</f>
        <v>102000</v>
      </c>
    </row>
    <row r="13" spans="1:5" s="5" customFormat="1" ht="18.75" customHeight="1">
      <c r="A13" s="4"/>
      <c r="B13" s="4"/>
      <c r="C13" s="8">
        <v>6050</v>
      </c>
      <c r="D13" s="18" t="s">
        <v>35</v>
      </c>
      <c r="E13" s="6">
        <v>102000</v>
      </c>
    </row>
    <row r="14" spans="1:5" s="5" customFormat="1" ht="27.75" customHeight="1">
      <c r="A14" s="78">
        <v>754</v>
      </c>
      <c r="B14" s="4"/>
      <c r="C14" s="8"/>
      <c r="D14" s="81" t="s">
        <v>136</v>
      </c>
      <c r="E14" s="6">
        <f>E15</f>
        <v>125050</v>
      </c>
    </row>
    <row r="15" spans="1:5" s="5" customFormat="1" ht="18" customHeight="1">
      <c r="A15" s="4"/>
      <c r="B15" s="4">
        <v>75412</v>
      </c>
      <c r="C15" s="8"/>
      <c r="D15" s="91" t="s">
        <v>137</v>
      </c>
      <c r="E15" s="6">
        <f>E16</f>
        <v>125050</v>
      </c>
    </row>
    <row r="16" spans="1:5" s="5" customFormat="1" ht="30" customHeight="1">
      <c r="A16" s="4"/>
      <c r="B16" s="4"/>
      <c r="C16" s="8">
        <v>6060</v>
      </c>
      <c r="D16" s="67" t="s">
        <v>138</v>
      </c>
      <c r="E16" s="6">
        <v>125050</v>
      </c>
    </row>
    <row r="17" spans="1:5" ht="20.25" customHeight="1">
      <c r="A17" s="2"/>
      <c r="B17" s="2"/>
      <c r="C17" s="12"/>
      <c r="D17" s="11" t="s">
        <v>18</v>
      </c>
      <c r="E17" s="101">
        <f>E11+E14</f>
        <v>227050</v>
      </c>
    </row>
    <row r="18" spans="2:3" ht="21" customHeight="1">
      <c r="B18" s="13" t="s">
        <v>10</v>
      </c>
      <c r="C18" s="13"/>
    </row>
    <row r="19" spans="1:5" ht="117.75" customHeight="1">
      <c r="A19" s="124" t="s">
        <v>185</v>
      </c>
      <c r="B19" s="124"/>
      <c r="C19" s="124"/>
      <c r="D19" s="124"/>
      <c r="E19" s="124"/>
    </row>
    <row r="21" spans="4:5" ht="14.25">
      <c r="D21" s="131" t="s">
        <v>19</v>
      </c>
      <c r="E21" s="131"/>
    </row>
    <row r="22" spans="4:5" ht="27" customHeight="1">
      <c r="D22" s="131" t="s">
        <v>20</v>
      </c>
      <c r="E22" s="131"/>
    </row>
  </sheetData>
  <mergeCells count="10">
    <mergeCell ref="D1:E1"/>
    <mergeCell ref="D2:E2"/>
    <mergeCell ref="D3:E3"/>
    <mergeCell ref="B5:E5"/>
    <mergeCell ref="D21:E21"/>
    <mergeCell ref="D22:E22"/>
    <mergeCell ref="B6:E6"/>
    <mergeCell ref="B7:D7"/>
    <mergeCell ref="A9:D9"/>
    <mergeCell ref="A19:E19"/>
  </mergeCells>
  <printOptions/>
  <pageMargins left="0.64" right="0.51" top="0.7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34">
      <selection activeCell="D35" sqref="D35"/>
    </sheetView>
  </sheetViews>
  <sheetFormatPr defaultColWidth="9.00390625" defaultRowHeight="12.75"/>
  <cols>
    <col min="1" max="1" width="5.875" style="1" customWidth="1"/>
    <col min="2" max="2" width="9.375" style="1" customWidth="1"/>
    <col min="3" max="3" width="6.375" style="1" customWidth="1"/>
    <col min="4" max="4" width="50.25390625" style="1" customWidth="1"/>
    <col min="5" max="5" width="10.875" style="1" customWidth="1"/>
    <col min="6" max="6" width="10.625" style="1" customWidth="1"/>
    <col min="7" max="16384" width="9.125" style="1" customWidth="1"/>
  </cols>
  <sheetData>
    <row r="1" spans="4:6" ht="18" customHeight="1">
      <c r="D1" s="131" t="s">
        <v>200</v>
      </c>
      <c r="E1" s="131"/>
      <c r="F1" s="131"/>
    </row>
    <row r="2" spans="4:6" ht="14.25">
      <c r="D2" s="131" t="s">
        <v>15</v>
      </c>
      <c r="E2" s="131"/>
      <c r="F2" s="131"/>
    </row>
    <row r="3" spans="4:6" ht="14.25">
      <c r="D3" s="131" t="s">
        <v>201</v>
      </c>
      <c r="E3" s="131"/>
      <c r="F3" s="131"/>
    </row>
    <row r="4" spans="2:6" ht="33.75" customHeight="1">
      <c r="B4" s="120" t="s">
        <v>150</v>
      </c>
      <c r="C4" s="120"/>
      <c r="D4" s="120"/>
      <c r="E4" s="120"/>
      <c r="F4" s="120"/>
    </row>
    <row r="5" spans="1:6" ht="24.75" customHeight="1">
      <c r="A5" s="121" t="s">
        <v>151</v>
      </c>
      <c r="B5" s="121"/>
      <c r="C5" s="121"/>
      <c r="D5" s="53"/>
      <c r="E5" s="53"/>
      <c r="F5" s="53"/>
    </row>
    <row r="6" spans="1:6" ht="30" customHeight="1">
      <c r="A6" s="91" t="s">
        <v>7</v>
      </c>
      <c r="B6" s="4" t="s">
        <v>8</v>
      </c>
      <c r="C6" s="4" t="s">
        <v>9</v>
      </c>
      <c r="D6" s="4" t="s">
        <v>152</v>
      </c>
      <c r="E6" s="107" t="s">
        <v>160</v>
      </c>
      <c r="F6" s="107" t="s">
        <v>159</v>
      </c>
    </row>
    <row r="7" spans="1:6" ht="21" customHeight="1">
      <c r="A7" s="61" t="s">
        <v>12</v>
      </c>
      <c r="B7" s="62"/>
      <c r="C7" s="61"/>
      <c r="D7" s="89" t="s">
        <v>33</v>
      </c>
      <c r="E7" s="4"/>
      <c r="F7" s="102">
        <f>F8</f>
        <v>700000</v>
      </c>
    </row>
    <row r="8" spans="1:6" ht="18" customHeight="1">
      <c r="A8" s="63"/>
      <c r="B8" s="64" t="s">
        <v>13</v>
      </c>
      <c r="C8" s="64"/>
      <c r="D8" s="18" t="s">
        <v>34</v>
      </c>
      <c r="E8" s="4"/>
      <c r="F8" s="105">
        <f>F9</f>
        <v>700000</v>
      </c>
    </row>
    <row r="9" spans="1:6" ht="54.75" customHeight="1">
      <c r="A9" s="63"/>
      <c r="B9" s="64"/>
      <c r="C9" s="64" t="s">
        <v>157</v>
      </c>
      <c r="D9" s="107" t="s">
        <v>158</v>
      </c>
      <c r="E9" s="4"/>
      <c r="F9" s="105">
        <v>700000</v>
      </c>
    </row>
    <row r="10" spans="1:6" ht="20.25" customHeight="1">
      <c r="A10" s="79">
        <v>600</v>
      </c>
      <c r="B10" s="79"/>
      <c r="C10" s="79"/>
      <c r="D10" s="96" t="s">
        <v>153</v>
      </c>
      <c r="E10" s="102">
        <f>E11</f>
        <v>700000</v>
      </c>
      <c r="F10" s="103"/>
    </row>
    <row r="11" spans="1:6" ht="20.25" customHeight="1">
      <c r="A11" s="79"/>
      <c r="B11" s="104">
        <v>60016</v>
      </c>
      <c r="C11" s="104"/>
      <c r="D11" s="91" t="s">
        <v>154</v>
      </c>
      <c r="E11" s="105">
        <f>E12</f>
        <v>700000</v>
      </c>
      <c r="F11" s="106"/>
    </row>
    <row r="12" spans="1:6" ht="18" customHeight="1">
      <c r="A12" s="94"/>
      <c r="B12" s="4"/>
      <c r="C12" s="4">
        <v>6050</v>
      </c>
      <c r="D12" s="98" t="s">
        <v>155</v>
      </c>
      <c r="E12" s="6">
        <v>700000</v>
      </c>
      <c r="F12" s="106"/>
    </row>
    <row r="13" spans="1:6" ht="20.25" customHeight="1">
      <c r="A13" s="78">
        <v>700</v>
      </c>
      <c r="B13" s="78"/>
      <c r="C13" s="78"/>
      <c r="D13" s="96" t="s">
        <v>140</v>
      </c>
      <c r="E13" s="6"/>
      <c r="F13" s="105">
        <f>F14</f>
        <v>13000</v>
      </c>
    </row>
    <row r="14" spans="1:6" ht="18" customHeight="1">
      <c r="A14" s="4"/>
      <c r="B14" s="4">
        <v>70005</v>
      </c>
      <c r="C14" s="79"/>
      <c r="D14" s="91" t="s">
        <v>141</v>
      </c>
      <c r="E14" s="6"/>
      <c r="F14" s="105">
        <f>F15</f>
        <v>13000</v>
      </c>
    </row>
    <row r="15" spans="1:6" ht="18" customHeight="1">
      <c r="A15" s="4"/>
      <c r="B15" s="4"/>
      <c r="C15" s="4">
        <v>4300</v>
      </c>
      <c r="D15" s="91" t="s">
        <v>129</v>
      </c>
      <c r="E15" s="6"/>
      <c r="F15" s="6">
        <v>13000</v>
      </c>
    </row>
    <row r="16" spans="1:6" ht="26.25" customHeight="1">
      <c r="A16" s="118">
        <v>754</v>
      </c>
      <c r="B16" s="79"/>
      <c r="C16" s="79"/>
      <c r="D16" s="81" t="s">
        <v>136</v>
      </c>
      <c r="E16" s="7">
        <f>E17</f>
        <v>5000</v>
      </c>
      <c r="F16" s="7">
        <f>F17</f>
        <v>5000</v>
      </c>
    </row>
    <row r="17" spans="1:6" ht="18" customHeight="1">
      <c r="A17" s="4"/>
      <c r="B17" s="4">
        <v>75412</v>
      </c>
      <c r="C17" s="4"/>
      <c r="D17" s="91" t="s">
        <v>137</v>
      </c>
      <c r="E17" s="6">
        <f>E18</f>
        <v>5000</v>
      </c>
      <c r="F17" s="6">
        <f>F19</f>
        <v>5000</v>
      </c>
    </row>
    <row r="18" spans="1:6" ht="18" customHeight="1">
      <c r="A18" s="4"/>
      <c r="B18" s="4"/>
      <c r="C18" s="4">
        <v>3020</v>
      </c>
      <c r="D18" s="91" t="s">
        <v>187</v>
      </c>
      <c r="E18" s="6">
        <v>5000</v>
      </c>
      <c r="F18" s="6"/>
    </row>
    <row r="19" spans="1:6" ht="27" customHeight="1">
      <c r="A19" s="4"/>
      <c r="B19" s="4"/>
      <c r="C19" s="64">
        <v>6060</v>
      </c>
      <c r="D19" s="107" t="s">
        <v>138</v>
      </c>
      <c r="E19" s="6"/>
      <c r="F19" s="6">
        <v>5000</v>
      </c>
    </row>
    <row r="20" spans="1:6" s="97" customFormat="1" ht="20.25" customHeight="1">
      <c r="A20" s="78">
        <v>801</v>
      </c>
      <c r="B20" s="78"/>
      <c r="C20" s="78"/>
      <c r="D20" s="109" t="s">
        <v>123</v>
      </c>
      <c r="E20" s="7">
        <f>E21+E23+E25</f>
        <v>25164</v>
      </c>
      <c r="F20" s="102">
        <f>F21+F23+F25</f>
        <v>10000</v>
      </c>
    </row>
    <row r="21" spans="1:6" ht="18" customHeight="1">
      <c r="A21" s="94"/>
      <c r="B21" s="4">
        <v>80101</v>
      </c>
      <c r="C21" s="4"/>
      <c r="D21" s="98" t="s">
        <v>162</v>
      </c>
      <c r="E21" s="6"/>
      <c r="F21" s="105">
        <f>F22</f>
        <v>10000</v>
      </c>
    </row>
    <row r="22" spans="1:6" ht="28.5" customHeight="1">
      <c r="A22" s="94"/>
      <c r="B22" s="4"/>
      <c r="C22" s="64">
        <v>6060</v>
      </c>
      <c r="D22" s="107" t="s">
        <v>138</v>
      </c>
      <c r="E22" s="6"/>
      <c r="F22" s="6">
        <v>10000</v>
      </c>
    </row>
    <row r="23" spans="1:6" ht="18" customHeight="1">
      <c r="A23" s="94"/>
      <c r="B23" s="4">
        <v>80104</v>
      </c>
      <c r="C23" s="4"/>
      <c r="D23" s="98" t="s">
        <v>124</v>
      </c>
      <c r="E23" s="6">
        <f>E24</f>
        <v>23000</v>
      </c>
      <c r="F23" s="106"/>
    </row>
    <row r="24" spans="1:6" ht="18" customHeight="1">
      <c r="A24" s="94"/>
      <c r="B24" s="4"/>
      <c r="C24" s="4">
        <v>4220</v>
      </c>
      <c r="D24" s="98" t="s">
        <v>161</v>
      </c>
      <c r="E24" s="6">
        <v>23000</v>
      </c>
      <c r="F24" s="106"/>
    </row>
    <row r="25" spans="1:6" ht="18" customHeight="1">
      <c r="A25" s="94"/>
      <c r="B25" s="4">
        <v>80110</v>
      </c>
      <c r="C25" s="4"/>
      <c r="D25" s="98" t="s">
        <v>163</v>
      </c>
      <c r="E25" s="6">
        <f>E26+E27</f>
        <v>2164</v>
      </c>
      <c r="F25" s="106"/>
    </row>
    <row r="26" spans="1:6" ht="18" customHeight="1">
      <c r="A26" s="94"/>
      <c r="B26" s="4"/>
      <c r="C26" s="4">
        <v>3020</v>
      </c>
      <c r="D26" s="91" t="s">
        <v>167</v>
      </c>
      <c r="E26" s="6">
        <v>371</v>
      </c>
      <c r="F26" s="106"/>
    </row>
    <row r="27" spans="1:6" ht="18" customHeight="1">
      <c r="A27" s="94"/>
      <c r="B27" s="4"/>
      <c r="C27" s="4">
        <v>4120</v>
      </c>
      <c r="D27" s="91" t="s">
        <v>168</v>
      </c>
      <c r="E27" s="6">
        <v>1793</v>
      </c>
      <c r="F27" s="106"/>
    </row>
    <row r="28" spans="1:6" s="97" customFormat="1" ht="21" customHeight="1">
      <c r="A28" s="78">
        <v>852</v>
      </c>
      <c r="B28" s="78"/>
      <c r="C28" s="78"/>
      <c r="D28" s="108" t="s">
        <v>172</v>
      </c>
      <c r="E28" s="7"/>
      <c r="F28" s="102">
        <f>F29+F31</f>
        <v>42000</v>
      </c>
    </row>
    <row r="29" spans="1:6" ht="20.25" customHeight="1">
      <c r="A29" s="94"/>
      <c r="B29" s="4">
        <v>85202</v>
      </c>
      <c r="C29" s="4"/>
      <c r="D29" s="91" t="s">
        <v>130</v>
      </c>
      <c r="E29" s="6"/>
      <c r="F29" s="105">
        <f>F30</f>
        <v>17000</v>
      </c>
    </row>
    <row r="30" spans="1:6" ht="41.25" customHeight="1">
      <c r="A30" s="94"/>
      <c r="B30" s="79"/>
      <c r="C30" s="66">
        <v>4330</v>
      </c>
      <c r="D30" s="67" t="s">
        <v>131</v>
      </c>
      <c r="E30" s="6"/>
      <c r="F30" s="65">
        <v>17000</v>
      </c>
    </row>
    <row r="31" spans="1:6" s="57" customFormat="1" ht="28.5" customHeight="1">
      <c r="A31" s="4"/>
      <c r="B31" s="4">
        <v>85214</v>
      </c>
      <c r="C31" s="66"/>
      <c r="D31" s="67" t="s">
        <v>148</v>
      </c>
      <c r="E31" s="65"/>
      <c r="F31" s="65">
        <f>F32</f>
        <v>25000</v>
      </c>
    </row>
    <row r="32" spans="1:6" s="57" customFormat="1" ht="18.75" customHeight="1">
      <c r="A32" s="4"/>
      <c r="B32" s="79"/>
      <c r="C32" s="94">
        <v>3110</v>
      </c>
      <c r="D32" s="91" t="s">
        <v>147</v>
      </c>
      <c r="E32" s="65"/>
      <c r="F32" s="65">
        <v>25000</v>
      </c>
    </row>
    <row r="33" spans="1:6" ht="20.25" customHeight="1">
      <c r="A33" s="79">
        <v>854</v>
      </c>
      <c r="B33" s="79"/>
      <c r="C33" s="79"/>
      <c r="D33" s="96" t="s">
        <v>164</v>
      </c>
      <c r="E33" s="6"/>
      <c r="F33" s="102">
        <f>F34</f>
        <v>2164</v>
      </c>
    </row>
    <row r="34" spans="1:6" ht="18" customHeight="1">
      <c r="A34" s="94"/>
      <c r="B34" s="94">
        <v>85401</v>
      </c>
      <c r="C34" s="94"/>
      <c r="D34" s="91" t="s">
        <v>165</v>
      </c>
      <c r="E34" s="6"/>
      <c r="F34" s="6">
        <f>F35+F36</f>
        <v>2164</v>
      </c>
    </row>
    <row r="35" spans="1:6" ht="18" customHeight="1">
      <c r="A35" s="94"/>
      <c r="B35" s="4"/>
      <c r="C35" s="4">
        <v>3020</v>
      </c>
      <c r="D35" s="91" t="s">
        <v>167</v>
      </c>
      <c r="E35" s="6"/>
      <c r="F35" s="106">
        <v>462</v>
      </c>
    </row>
    <row r="36" spans="1:6" ht="18" customHeight="1">
      <c r="A36" s="94"/>
      <c r="B36" s="4"/>
      <c r="C36" s="4">
        <v>4010</v>
      </c>
      <c r="D36" s="91" t="s">
        <v>166</v>
      </c>
      <c r="E36" s="6"/>
      <c r="F36" s="6">
        <v>1702</v>
      </c>
    </row>
    <row r="37" spans="1:6" ht="18" customHeight="1">
      <c r="A37" s="79">
        <v>900</v>
      </c>
      <c r="B37" s="79"/>
      <c r="C37" s="79"/>
      <c r="D37" s="110" t="s">
        <v>169</v>
      </c>
      <c r="E37" s="7">
        <f>E38</f>
        <v>42000</v>
      </c>
      <c r="F37" s="6"/>
    </row>
    <row r="38" spans="1:6" ht="18" customHeight="1">
      <c r="A38" s="94"/>
      <c r="B38" s="4">
        <v>90015</v>
      </c>
      <c r="C38" s="4"/>
      <c r="D38" s="91" t="s">
        <v>170</v>
      </c>
      <c r="E38" s="6">
        <f>E39</f>
        <v>42000</v>
      </c>
      <c r="F38" s="6"/>
    </row>
    <row r="39" spans="1:6" ht="18" customHeight="1">
      <c r="A39" s="91"/>
      <c r="B39" s="4"/>
      <c r="C39" s="4">
        <v>4260</v>
      </c>
      <c r="D39" s="98" t="s">
        <v>171</v>
      </c>
      <c r="E39" s="6">
        <v>42000</v>
      </c>
      <c r="F39" s="106"/>
    </row>
    <row r="40" spans="1:6" ht="20.25" customHeight="1">
      <c r="A40" s="2"/>
      <c r="B40" s="2"/>
      <c r="C40" s="12"/>
      <c r="D40" s="11" t="s">
        <v>156</v>
      </c>
      <c r="E40" s="101">
        <f>E7+E10+E13+E16+E20+E28+E33+E37</f>
        <v>772164</v>
      </c>
      <c r="F40" s="101">
        <f>F7+F10+F13+F16+F20+F28+F33+F37</f>
        <v>772164</v>
      </c>
    </row>
    <row r="41" spans="2:3" ht="30.75" customHeight="1">
      <c r="B41" s="13" t="s">
        <v>10</v>
      </c>
      <c r="C41" s="13"/>
    </row>
    <row r="42" spans="1:6" ht="281.25" customHeight="1">
      <c r="A42" s="124" t="s">
        <v>189</v>
      </c>
      <c r="B42" s="124"/>
      <c r="C42" s="124"/>
      <c r="D42" s="124"/>
      <c r="E42" s="124"/>
      <c r="F42" s="124"/>
    </row>
    <row r="43" spans="4:6" ht="18" customHeight="1">
      <c r="D43" s="131" t="s">
        <v>19</v>
      </c>
      <c r="E43" s="131"/>
      <c r="F43" s="131"/>
    </row>
    <row r="45" spans="4:6" ht="14.25">
      <c r="D45" s="131" t="s">
        <v>20</v>
      </c>
      <c r="E45" s="131"/>
      <c r="F45" s="131"/>
    </row>
  </sheetData>
  <mergeCells count="8">
    <mergeCell ref="A5:C5"/>
    <mergeCell ref="A42:F42"/>
    <mergeCell ref="D43:F43"/>
    <mergeCell ref="D45:F45"/>
    <mergeCell ref="D1:F1"/>
    <mergeCell ref="D2:F2"/>
    <mergeCell ref="D3:F3"/>
    <mergeCell ref="B4:F4"/>
  </mergeCells>
  <printOptions/>
  <pageMargins left="0.55" right="0.28" top="0.5" bottom="0.49" header="0.36" footer="0.4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32"/>
  <sheetViews>
    <sheetView workbookViewId="0" topLeftCell="A1">
      <selection activeCell="C3" sqref="C3:D3"/>
    </sheetView>
  </sheetViews>
  <sheetFormatPr defaultColWidth="9.00390625" defaultRowHeight="12.75"/>
  <cols>
    <col min="2" max="2" width="44.25390625" style="0" customWidth="1"/>
    <col min="3" max="3" width="20.00390625" style="0" customWidth="1"/>
    <col min="4" max="4" width="14.625" style="0" customWidth="1"/>
  </cols>
  <sheetData>
    <row r="1" spans="2:4" ht="14.25">
      <c r="B1" s="136" t="s">
        <v>202</v>
      </c>
      <c r="C1" s="136"/>
      <c r="D1" s="136"/>
    </row>
    <row r="2" spans="2:4" ht="14.25" customHeight="1">
      <c r="B2" s="137" t="s">
        <v>36</v>
      </c>
      <c r="C2" s="137"/>
      <c r="D2" s="137"/>
    </row>
    <row r="3" spans="2:4" ht="16.5" customHeight="1">
      <c r="B3" s="19"/>
      <c r="C3" s="138" t="s">
        <v>203</v>
      </c>
      <c r="D3" s="138"/>
    </row>
    <row r="4" spans="2:4" ht="14.25">
      <c r="B4" s="3"/>
      <c r="C4" s="3"/>
      <c r="D4" s="3"/>
    </row>
    <row r="5" spans="1:249" ht="19.5" customHeight="1">
      <c r="A5" s="133" t="s">
        <v>37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 t="s">
        <v>38</v>
      </c>
      <c r="AY5" s="133"/>
      <c r="AZ5" s="133"/>
      <c r="BA5" s="133"/>
      <c r="BB5" s="133" t="s">
        <v>38</v>
      </c>
      <c r="BC5" s="133"/>
      <c r="BD5" s="133"/>
      <c r="BE5" s="133"/>
      <c r="BF5" s="133" t="s">
        <v>38</v>
      </c>
      <c r="BG5" s="133"/>
      <c r="BH5" s="133"/>
      <c r="BI5" s="133"/>
      <c r="BJ5" s="133" t="s">
        <v>38</v>
      </c>
      <c r="BK5" s="133"/>
      <c r="BL5" s="133"/>
      <c r="BM5" s="133"/>
      <c r="BN5" s="133" t="s">
        <v>38</v>
      </c>
      <c r="BO5" s="133"/>
      <c r="BP5" s="133"/>
      <c r="BQ5" s="133"/>
      <c r="BR5" s="133" t="s">
        <v>38</v>
      </c>
      <c r="BS5" s="133"/>
      <c r="BT5" s="133"/>
      <c r="BU5" s="133"/>
      <c r="BV5" s="133" t="s">
        <v>38</v>
      </c>
      <c r="BW5" s="133"/>
      <c r="BX5" s="133"/>
      <c r="BY5" s="133"/>
      <c r="BZ5" s="133" t="s">
        <v>38</v>
      </c>
      <c r="CA5" s="133"/>
      <c r="CB5" s="133"/>
      <c r="CC5" s="133"/>
      <c r="CD5" s="133" t="s">
        <v>38</v>
      </c>
      <c r="CE5" s="133"/>
      <c r="CF5" s="133"/>
      <c r="CG5" s="133"/>
      <c r="CH5" s="133" t="s">
        <v>38</v>
      </c>
      <c r="CI5" s="133"/>
      <c r="CJ5" s="133"/>
      <c r="CK5" s="133"/>
      <c r="CL5" s="133" t="s">
        <v>38</v>
      </c>
      <c r="CM5" s="133"/>
      <c r="CN5" s="133"/>
      <c r="CO5" s="133"/>
      <c r="CP5" s="133" t="s">
        <v>38</v>
      </c>
      <c r="CQ5" s="133"/>
      <c r="CR5" s="133"/>
      <c r="CS5" s="133"/>
      <c r="CT5" s="133" t="s">
        <v>38</v>
      </c>
      <c r="CU5" s="133"/>
      <c r="CV5" s="133"/>
      <c r="CW5" s="133"/>
      <c r="CX5" s="133" t="s">
        <v>38</v>
      </c>
      <c r="CY5" s="133"/>
      <c r="CZ5" s="133"/>
      <c r="DA5" s="133"/>
      <c r="DB5" s="133" t="s">
        <v>38</v>
      </c>
      <c r="DC5" s="133"/>
      <c r="DD5" s="133"/>
      <c r="DE5" s="133"/>
      <c r="DF5" s="133" t="s">
        <v>38</v>
      </c>
      <c r="DG5" s="133"/>
      <c r="DH5" s="133"/>
      <c r="DI5" s="133"/>
      <c r="DJ5" s="133" t="s">
        <v>38</v>
      </c>
      <c r="DK5" s="133"/>
      <c r="DL5" s="133"/>
      <c r="DM5" s="133"/>
      <c r="DN5" s="133" t="s">
        <v>38</v>
      </c>
      <c r="DO5" s="133"/>
      <c r="DP5" s="133"/>
      <c r="DQ5" s="133"/>
      <c r="DR5" s="133" t="s">
        <v>38</v>
      </c>
      <c r="DS5" s="133"/>
      <c r="DT5" s="133"/>
      <c r="DU5" s="133"/>
      <c r="DV5" s="133" t="s">
        <v>38</v>
      </c>
      <c r="DW5" s="133"/>
      <c r="DX5" s="133"/>
      <c r="DY5" s="133"/>
      <c r="DZ5" s="133" t="s">
        <v>38</v>
      </c>
      <c r="EA5" s="133"/>
      <c r="EB5" s="133"/>
      <c r="EC5" s="133"/>
      <c r="ED5" s="133" t="s">
        <v>38</v>
      </c>
      <c r="EE5" s="133"/>
      <c r="EF5" s="133"/>
      <c r="EG5" s="133"/>
      <c r="EH5" s="133" t="s">
        <v>38</v>
      </c>
      <c r="EI5" s="133"/>
      <c r="EJ5" s="133"/>
      <c r="EK5" s="133"/>
      <c r="EL5" s="133" t="s">
        <v>38</v>
      </c>
      <c r="EM5" s="133"/>
      <c r="EN5" s="133"/>
      <c r="EO5" s="133"/>
      <c r="EP5" s="133" t="s">
        <v>38</v>
      </c>
      <c r="EQ5" s="133"/>
      <c r="ER5" s="133"/>
      <c r="ES5" s="133"/>
      <c r="ET5" s="133" t="s">
        <v>38</v>
      </c>
      <c r="EU5" s="133"/>
      <c r="EV5" s="133"/>
      <c r="EW5" s="133"/>
      <c r="EX5" s="133" t="s">
        <v>38</v>
      </c>
      <c r="EY5" s="133"/>
      <c r="EZ5" s="133"/>
      <c r="FA5" s="133"/>
      <c r="FB5" s="133" t="s">
        <v>38</v>
      </c>
      <c r="FC5" s="133"/>
      <c r="FD5" s="133"/>
      <c r="FE5" s="133"/>
      <c r="FF5" s="133" t="s">
        <v>38</v>
      </c>
      <c r="FG5" s="133"/>
      <c r="FH5" s="133"/>
      <c r="FI5" s="133"/>
      <c r="FJ5" s="133" t="s">
        <v>38</v>
      </c>
      <c r="FK5" s="133"/>
      <c r="FL5" s="133"/>
      <c r="FM5" s="133"/>
      <c r="FN5" s="133" t="s">
        <v>38</v>
      </c>
      <c r="FO5" s="133"/>
      <c r="FP5" s="133"/>
      <c r="FQ5" s="133"/>
      <c r="FR5" s="133" t="s">
        <v>38</v>
      </c>
      <c r="FS5" s="133"/>
      <c r="FT5" s="133"/>
      <c r="FU5" s="133"/>
      <c r="FV5" s="133" t="s">
        <v>38</v>
      </c>
      <c r="FW5" s="133"/>
      <c r="FX5" s="133"/>
      <c r="FY5" s="133"/>
      <c r="FZ5" s="133" t="s">
        <v>38</v>
      </c>
      <c r="GA5" s="133"/>
      <c r="GB5" s="133"/>
      <c r="GC5" s="133"/>
      <c r="GD5" s="133" t="s">
        <v>38</v>
      </c>
      <c r="GE5" s="133"/>
      <c r="GF5" s="133"/>
      <c r="GG5" s="133"/>
      <c r="GH5" s="133" t="s">
        <v>38</v>
      </c>
      <c r="GI5" s="133"/>
      <c r="GJ5" s="133"/>
      <c r="GK5" s="133"/>
      <c r="GL5" s="133" t="s">
        <v>38</v>
      </c>
      <c r="GM5" s="133"/>
      <c r="GN5" s="133"/>
      <c r="GO5" s="133"/>
      <c r="GP5" s="133" t="s">
        <v>38</v>
      </c>
      <c r="GQ5" s="133"/>
      <c r="GR5" s="133"/>
      <c r="GS5" s="133"/>
      <c r="GT5" s="133" t="s">
        <v>38</v>
      </c>
      <c r="GU5" s="133"/>
      <c r="GV5" s="133"/>
      <c r="GW5" s="133"/>
      <c r="GX5" s="133" t="s">
        <v>38</v>
      </c>
      <c r="GY5" s="133"/>
      <c r="GZ5" s="133"/>
      <c r="HA5" s="133"/>
      <c r="HB5" s="133" t="s">
        <v>38</v>
      </c>
      <c r="HC5" s="133"/>
      <c r="HD5" s="133"/>
      <c r="HE5" s="133"/>
      <c r="HF5" s="133" t="s">
        <v>38</v>
      </c>
      <c r="HG5" s="133"/>
      <c r="HH5" s="133"/>
      <c r="HI5" s="133"/>
      <c r="HJ5" s="133" t="s">
        <v>38</v>
      </c>
      <c r="HK5" s="133"/>
      <c r="HL5" s="133"/>
      <c r="HM5" s="133"/>
      <c r="HN5" s="133" t="s">
        <v>38</v>
      </c>
      <c r="HO5" s="133"/>
      <c r="HP5" s="133"/>
      <c r="HQ5" s="133"/>
      <c r="HR5" s="133" t="s">
        <v>38</v>
      </c>
      <c r="HS5" s="133"/>
      <c r="HT5" s="133"/>
      <c r="HU5" s="133"/>
      <c r="HV5" s="133" t="s">
        <v>38</v>
      </c>
      <c r="HW5" s="133"/>
      <c r="HX5" s="133"/>
      <c r="HY5" s="133"/>
      <c r="HZ5" s="133" t="s">
        <v>38</v>
      </c>
      <c r="IA5" s="133"/>
      <c r="IB5" s="133"/>
      <c r="IC5" s="133"/>
      <c r="ID5" s="133" t="s">
        <v>38</v>
      </c>
      <c r="IE5" s="133"/>
      <c r="IF5" s="133"/>
      <c r="IG5" s="133"/>
      <c r="IH5" s="133" t="s">
        <v>38</v>
      </c>
      <c r="II5" s="133"/>
      <c r="IJ5" s="133"/>
      <c r="IK5" s="133"/>
      <c r="IL5" s="133" t="s">
        <v>38</v>
      </c>
      <c r="IM5" s="133"/>
      <c r="IN5" s="133"/>
      <c r="IO5" s="133"/>
    </row>
    <row r="6" ht="22.5" customHeight="1"/>
    <row r="7" spans="1:4" ht="12.75">
      <c r="A7" s="134" t="s">
        <v>22</v>
      </c>
      <c r="B7" s="134" t="s">
        <v>39</v>
      </c>
      <c r="C7" s="135" t="s">
        <v>40</v>
      </c>
      <c r="D7" s="135" t="s">
        <v>75</v>
      </c>
    </row>
    <row r="8" spans="1:4" ht="12.75">
      <c r="A8" s="134"/>
      <c r="B8" s="134"/>
      <c r="C8" s="134"/>
      <c r="D8" s="135"/>
    </row>
    <row r="9" spans="1:4" ht="12.75">
      <c r="A9" s="134"/>
      <c r="B9" s="134"/>
      <c r="C9" s="134"/>
      <c r="D9" s="135"/>
    </row>
    <row r="10" spans="1:4" ht="14.25">
      <c r="A10" s="2">
        <v>1</v>
      </c>
      <c r="B10" s="2">
        <v>2</v>
      </c>
      <c r="C10" s="2">
        <v>3</v>
      </c>
      <c r="D10" s="2">
        <v>4</v>
      </c>
    </row>
    <row r="11" spans="1:4" ht="15">
      <c r="A11" s="122" t="s">
        <v>41</v>
      </c>
      <c r="B11" s="122"/>
      <c r="C11" s="2"/>
      <c r="D11" s="14">
        <f>D12+D13+D14+D15+D16+D17+D18+D19</f>
        <v>7943373</v>
      </c>
    </row>
    <row r="12" spans="1:4" ht="15.75" customHeight="1">
      <c r="A12" s="2" t="s">
        <v>42</v>
      </c>
      <c r="B12" s="12" t="s">
        <v>43</v>
      </c>
      <c r="C12" s="2" t="s">
        <v>44</v>
      </c>
      <c r="D12" s="20"/>
    </row>
    <row r="13" spans="1:4" ht="14.25">
      <c r="A13" s="2" t="s">
        <v>45</v>
      </c>
      <c r="B13" s="12" t="s">
        <v>46</v>
      </c>
      <c r="C13" s="2" t="s">
        <v>44</v>
      </c>
      <c r="D13" s="20">
        <v>667950</v>
      </c>
    </row>
    <row r="14" spans="1:4" ht="57">
      <c r="A14" s="2" t="s">
        <v>47</v>
      </c>
      <c r="B14" s="10" t="s">
        <v>48</v>
      </c>
      <c r="C14" s="2" t="s">
        <v>21</v>
      </c>
      <c r="D14" s="20"/>
    </row>
    <row r="15" spans="1:4" ht="14.25">
      <c r="A15" s="2" t="s">
        <v>49</v>
      </c>
      <c r="B15" s="12" t="s">
        <v>50</v>
      </c>
      <c r="C15" s="2" t="s">
        <v>51</v>
      </c>
      <c r="D15" s="20"/>
    </row>
    <row r="16" spans="1:4" ht="14.25">
      <c r="A16" s="2" t="s">
        <v>52</v>
      </c>
      <c r="B16" s="12" t="s">
        <v>53</v>
      </c>
      <c r="C16" s="2" t="s">
        <v>54</v>
      </c>
      <c r="D16" s="20"/>
    </row>
    <row r="17" spans="1:4" ht="14.25">
      <c r="A17" s="2" t="s">
        <v>55</v>
      </c>
      <c r="B17" s="12" t="s">
        <v>56</v>
      </c>
      <c r="C17" s="2" t="s">
        <v>57</v>
      </c>
      <c r="D17" s="20"/>
    </row>
    <row r="18" spans="1:4" ht="14.25">
      <c r="A18" s="2" t="s">
        <v>58</v>
      </c>
      <c r="B18" s="12" t="s">
        <v>59</v>
      </c>
      <c r="C18" s="2" t="s">
        <v>60</v>
      </c>
      <c r="D18" s="20">
        <v>4700000</v>
      </c>
    </row>
    <row r="19" spans="1:4" ht="14.25">
      <c r="A19" s="2" t="s">
        <v>61</v>
      </c>
      <c r="B19" s="12" t="s">
        <v>62</v>
      </c>
      <c r="C19" s="2" t="s">
        <v>63</v>
      </c>
      <c r="D19" s="20">
        <v>2575423</v>
      </c>
    </row>
    <row r="20" spans="1:4" ht="24.75" customHeight="1">
      <c r="A20" s="122" t="s">
        <v>64</v>
      </c>
      <c r="B20" s="122"/>
      <c r="C20" s="2"/>
      <c r="D20" s="14">
        <f>D21+D22+D26</f>
        <v>580950</v>
      </c>
    </row>
    <row r="21" spans="1:4" ht="14.25">
      <c r="A21" s="2" t="s">
        <v>42</v>
      </c>
      <c r="B21" s="12" t="s">
        <v>65</v>
      </c>
      <c r="C21" s="2" t="s">
        <v>2</v>
      </c>
      <c r="D21" s="20">
        <v>338200</v>
      </c>
    </row>
    <row r="22" spans="1:4" ht="14.25">
      <c r="A22" s="2" t="s">
        <v>45</v>
      </c>
      <c r="B22" s="12" t="s">
        <v>66</v>
      </c>
      <c r="C22" s="2" t="s">
        <v>2</v>
      </c>
      <c r="D22" s="20">
        <v>42750</v>
      </c>
    </row>
    <row r="23" spans="1:4" ht="48.75" customHeight="1">
      <c r="A23" s="2" t="s">
        <v>47</v>
      </c>
      <c r="B23" s="10" t="s">
        <v>67</v>
      </c>
      <c r="C23" s="2" t="s">
        <v>68</v>
      </c>
      <c r="D23" s="20"/>
    </row>
    <row r="24" spans="1:4" ht="14.25">
      <c r="A24" s="2" t="s">
        <v>49</v>
      </c>
      <c r="B24" s="12" t="s">
        <v>69</v>
      </c>
      <c r="C24" s="2" t="s">
        <v>6</v>
      </c>
      <c r="D24" s="20"/>
    </row>
    <row r="25" spans="1:4" ht="14.25">
      <c r="A25" s="2" t="s">
        <v>52</v>
      </c>
      <c r="B25" s="12" t="s">
        <v>70</v>
      </c>
      <c r="C25" s="2" t="s">
        <v>71</v>
      </c>
      <c r="D25" s="20"/>
    </row>
    <row r="26" spans="1:4" ht="15.75" customHeight="1">
      <c r="A26" s="2" t="s">
        <v>55</v>
      </c>
      <c r="B26" s="12" t="s">
        <v>72</v>
      </c>
      <c r="C26" s="2" t="s">
        <v>5</v>
      </c>
      <c r="D26" s="20">
        <v>200000</v>
      </c>
    </row>
    <row r="27" spans="1:4" ht="17.25" customHeight="1">
      <c r="A27" s="2" t="s">
        <v>58</v>
      </c>
      <c r="B27" s="12" t="s">
        <v>73</v>
      </c>
      <c r="C27" s="2" t="s">
        <v>74</v>
      </c>
      <c r="D27" s="20"/>
    </row>
    <row r="30" spans="3:4" ht="12.75">
      <c r="C30" s="123" t="s">
        <v>4</v>
      </c>
      <c r="D30" s="123"/>
    </row>
    <row r="32" spans="3:4" ht="12.75">
      <c r="C32" s="123" t="s">
        <v>11</v>
      </c>
      <c r="D32" s="123"/>
    </row>
  </sheetData>
  <mergeCells count="74">
    <mergeCell ref="B1:D1"/>
    <mergeCell ref="B2:D2"/>
    <mergeCell ref="C3:D3"/>
    <mergeCell ref="A5:D5"/>
    <mergeCell ref="E5:F5"/>
    <mergeCell ref="G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AX5:BA5"/>
    <mergeCell ref="BB5:BE5"/>
    <mergeCell ref="BF5:BI5"/>
    <mergeCell ref="BJ5:BM5"/>
    <mergeCell ref="BN5:BQ5"/>
    <mergeCell ref="BR5:BU5"/>
    <mergeCell ref="BV5:BY5"/>
    <mergeCell ref="BZ5:CC5"/>
    <mergeCell ref="CD5:CG5"/>
    <mergeCell ref="CH5:CK5"/>
    <mergeCell ref="CL5:CO5"/>
    <mergeCell ref="CP5:CS5"/>
    <mergeCell ref="CT5:CW5"/>
    <mergeCell ref="CX5:DA5"/>
    <mergeCell ref="DB5:DE5"/>
    <mergeCell ref="DF5:DI5"/>
    <mergeCell ref="DJ5:DM5"/>
    <mergeCell ref="DN5:DQ5"/>
    <mergeCell ref="DR5:DU5"/>
    <mergeCell ref="DV5:DY5"/>
    <mergeCell ref="DZ5:EC5"/>
    <mergeCell ref="ED5:EG5"/>
    <mergeCell ref="EH5:EK5"/>
    <mergeCell ref="EL5:EO5"/>
    <mergeCell ref="EP5:ES5"/>
    <mergeCell ref="ET5:EW5"/>
    <mergeCell ref="EX5:FA5"/>
    <mergeCell ref="FB5:FE5"/>
    <mergeCell ref="FF5:FI5"/>
    <mergeCell ref="FJ5:FM5"/>
    <mergeCell ref="FN5:FQ5"/>
    <mergeCell ref="FR5:FU5"/>
    <mergeCell ref="FV5:FY5"/>
    <mergeCell ref="FZ5:GC5"/>
    <mergeCell ref="GD5:GG5"/>
    <mergeCell ref="GH5:GK5"/>
    <mergeCell ref="GL5:GO5"/>
    <mergeCell ref="GP5:GS5"/>
    <mergeCell ref="GT5:GW5"/>
    <mergeCell ref="GX5:HA5"/>
    <mergeCell ref="HB5:HE5"/>
    <mergeCell ref="HF5:HI5"/>
    <mergeCell ref="HJ5:HM5"/>
    <mergeCell ref="HN5:HQ5"/>
    <mergeCell ref="IH5:IK5"/>
    <mergeCell ref="IL5:IO5"/>
    <mergeCell ref="A7:A9"/>
    <mergeCell ref="B7:B9"/>
    <mergeCell ref="C7:C9"/>
    <mergeCell ref="D7:D9"/>
    <mergeCell ref="HR5:HU5"/>
    <mergeCell ref="HV5:HY5"/>
    <mergeCell ref="HZ5:IC5"/>
    <mergeCell ref="ID5:IG5"/>
    <mergeCell ref="A11:B11"/>
    <mergeCell ref="A20:B20"/>
    <mergeCell ref="C30:D30"/>
    <mergeCell ref="C32:D32"/>
  </mergeCells>
  <printOptions/>
  <pageMargins left="0.35" right="0.18" top="0.6" bottom="0.39" header="0.5118110236220472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25">
      <selection activeCell="F54" sqref="F54"/>
    </sheetView>
  </sheetViews>
  <sheetFormatPr defaultColWidth="9.00390625" defaultRowHeight="12.75"/>
  <cols>
    <col min="1" max="1" width="4.625" style="21" customWidth="1"/>
    <col min="2" max="2" width="6.75390625" style="21" customWidth="1"/>
    <col min="3" max="3" width="7.25390625" style="21" customWidth="1"/>
    <col min="4" max="4" width="6.00390625" style="21" customWidth="1"/>
    <col min="5" max="5" width="38.75390625" style="21" customWidth="1"/>
    <col min="6" max="6" width="11.125" style="21" customWidth="1"/>
    <col min="7" max="7" width="12.875" style="21" customWidth="1"/>
    <col min="8" max="8" width="11.375" style="21" customWidth="1"/>
    <col min="9" max="9" width="11.25390625" style="21" customWidth="1"/>
    <col min="10" max="10" width="10.75390625" style="21" customWidth="1"/>
    <col min="11" max="11" width="10.375" style="21" customWidth="1"/>
    <col min="12" max="12" width="10.875" style="21" customWidth="1"/>
    <col min="13" max="16384" width="9.125" style="21" customWidth="1"/>
  </cols>
  <sheetData>
    <row r="1" spans="8:11" ht="12.75">
      <c r="H1" s="159" t="s">
        <v>205</v>
      </c>
      <c r="I1" s="159"/>
      <c r="J1" s="159"/>
      <c r="K1" s="159"/>
    </row>
    <row r="2" spans="7:12" ht="16.5" customHeight="1">
      <c r="G2" s="159" t="s">
        <v>206</v>
      </c>
      <c r="H2" s="159"/>
      <c r="I2" s="159"/>
      <c r="J2" s="159"/>
      <c r="K2" s="159"/>
      <c r="L2" s="159"/>
    </row>
    <row r="3" ht="13.5" customHeight="1"/>
    <row r="4" spans="1:12" ht="18.75" customHeight="1">
      <c r="A4" s="141" t="s">
        <v>76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 ht="18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3" t="s">
        <v>77</v>
      </c>
    </row>
    <row r="6" spans="1:12" ht="16.5" customHeight="1">
      <c r="A6" s="163" t="s">
        <v>22</v>
      </c>
      <c r="B6" s="163" t="s">
        <v>7</v>
      </c>
      <c r="C6" s="163" t="s">
        <v>78</v>
      </c>
      <c r="D6" s="163" t="s">
        <v>9</v>
      </c>
      <c r="E6" s="151" t="s">
        <v>23</v>
      </c>
      <c r="F6" s="151" t="s">
        <v>24</v>
      </c>
      <c r="G6" s="151" t="s">
        <v>3</v>
      </c>
      <c r="H6" s="151"/>
      <c r="I6" s="151"/>
      <c r="J6" s="151"/>
      <c r="K6" s="151"/>
      <c r="L6" s="164" t="s">
        <v>79</v>
      </c>
    </row>
    <row r="7" spans="1:12" ht="12.75">
      <c r="A7" s="163"/>
      <c r="B7" s="163"/>
      <c r="C7" s="163"/>
      <c r="D7" s="163"/>
      <c r="E7" s="151"/>
      <c r="F7" s="151"/>
      <c r="G7" s="151" t="s">
        <v>80</v>
      </c>
      <c r="H7" s="151" t="s">
        <v>25</v>
      </c>
      <c r="I7" s="151"/>
      <c r="J7" s="151"/>
      <c r="K7" s="151"/>
      <c r="L7" s="165"/>
    </row>
    <row r="8" spans="1:12" ht="12.75">
      <c r="A8" s="163"/>
      <c r="B8" s="163"/>
      <c r="C8" s="163"/>
      <c r="D8" s="163"/>
      <c r="E8" s="151"/>
      <c r="F8" s="151"/>
      <c r="G8" s="151"/>
      <c r="H8" s="151" t="s">
        <v>81</v>
      </c>
      <c r="I8" s="151" t="s">
        <v>26</v>
      </c>
      <c r="J8" s="152" t="s">
        <v>82</v>
      </c>
      <c r="K8" s="155" t="s">
        <v>83</v>
      </c>
      <c r="L8" s="165"/>
    </row>
    <row r="9" spans="1:12" ht="12.75">
      <c r="A9" s="163"/>
      <c r="B9" s="163"/>
      <c r="C9" s="163"/>
      <c r="D9" s="163"/>
      <c r="E9" s="151"/>
      <c r="F9" s="151"/>
      <c r="G9" s="151"/>
      <c r="H9" s="151"/>
      <c r="I9" s="151"/>
      <c r="J9" s="153"/>
      <c r="K9" s="155"/>
      <c r="L9" s="165"/>
    </row>
    <row r="10" spans="1:12" ht="31.5" customHeight="1">
      <c r="A10" s="163"/>
      <c r="B10" s="163"/>
      <c r="C10" s="163"/>
      <c r="D10" s="163"/>
      <c r="E10" s="151"/>
      <c r="F10" s="151"/>
      <c r="G10" s="151"/>
      <c r="H10" s="151"/>
      <c r="I10" s="151"/>
      <c r="J10" s="154"/>
      <c r="K10" s="155"/>
      <c r="L10" s="166"/>
    </row>
    <row r="11" spans="1:12" ht="11.25" customHeight="1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</row>
    <row r="12" spans="1:12" ht="51.75" customHeight="1">
      <c r="A12" s="24">
        <v>1</v>
      </c>
      <c r="B12" s="25" t="s">
        <v>12</v>
      </c>
      <c r="C12" s="25" t="s">
        <v>13</v>
      </c>
      <c r="D12" s="24">
        <v>6050</v>
      </c>
      <c r="E12" s="26" t="s">
        <v>190</v>
      </c>
      <c r="F12" s="27">
        <f aca="true" t="shared" si="0" ref="F12:F20">G12</f>
        <v>862500</v>
      </c>
      <c r="G12" s="27">
        <v>862500</v>
      </c>
      <c r="H12" s="27">
        <v>226400</v>
      </c>
      <c r="I12" s="24"/>
      <c r="J12" s="27" t="s">
        <v>117</v>
      </c>
      <c r="K12" s="24"/>
      <c r="L12" s="28" t="s">
        <v>84</v>
      </c>
    </row>
    <row r="13" spans="1:12" ht="24.75" customHeight="1">
      <c r="A13" s="156"/>
      <c r="B13" s="157"/>
      <c r="C13" s="157"/>
      <c r="D13" s="158"/>
      <c r="E13" s="32" t="s">
        <v>85</v>
      </c>
      <c r="F13" s="27">
        <f t="shared" si="0"/>
        <v>24200</v>
      </c>
      <c r="G13" s="27">
        <f>H13</f>
        <v>24200</v>
      </c>
      <c r="H13" s="27">
        <v>24200</v>
      </c>
      <c r="I13" s="24"/>
      <c r="J13" s="27"/>
      <c r="K13" s="24"/>
      <c r="L13" s="28" t="s">
        <v>84</v>
      </c>
    </row>
    <row r="14" spans="1:12" ht="19.5" customHeight="1">
      <c r="A14" s="29"/>
      <c r="B14" s="30"/>
      <c r="C14" s="30"/>
      <c r="D14" s="31"/>
      <c r="E14" s="33" t="s">
        <v>86</v>
      </c>
      <c r="F14" s="27">
        <f t="shared" si="0"/>
        <v>886700</v>
      </c>
      <c r="G14" s="27">
        <f>SUM(G12:G13)</f>
        <v>886700</v>
      </c>
      <c r="H14" s="27">
        <f>SUM(H12:H13)</f>
        <v>250600</v>
      </c>
      <c r="I14" s="24"/>
      <c r="J14" s="27">
        <v>636100</v>
      </c>
      <c r="K14" s="24"/>
      <c r="L14" s="28"/>
    </row>
    <row r="15" spans="1:12" ht="37.5" customHeight="1">
      <c r="A15" s="29">
        <v>2</v>
      </c>
      <c r="B15" s="25" t="s">
        <v>12</v>
      </c>
      <c r="C15" s="25" t="s">
        <v>13</v>
      </c>
      <c r="D15" s="24">
        <v>6050</v>
      </c>
      <c r="E15" s="32" t="s">
        <v>87</v>
      </c>
      <c r="F15" s="27">
        <f t="shared" si="0"/>
        <v>7400</v>
      </c>
      <c r="G15" s="27">
        <f>H15</f>
        <v>7400</v>
      </c>
      <c r="H15" s="27">
        <v>7400</v>
      </c>
      <c r="I15" s="24"/>
      <c r="J15" s="27"/>
      <c r="K15" s="24"/>
      <c r="L15" s="28" t="s">
        <v>84</v>
      </c>
    </row>
    <row r="16" spans="1:12" ht="39" customHeight="1">
      <c r="A16" s="29">
        <v>3</v>
      </c>
      <c r="B16" s="25" t="s">
        <v>12</v>
      </c>
      <c r="C16" s="25" t="s">
        <v>13</v>
      </c>
      <c r="D16" s="24">
        <v>6050</v>
      </c>
      <c r="E16" s="32" t="s">
        <v>88</v>
      </c>
      <c r="F16" s="27">
        <f t="shared" si="0"/>
        <v>40000</v>
      </c>
      <c r="G16" s="27">
        <f>H16</f>
        <v>40000</v>
      </c>
      <c r="H16" s="27">
        <v>40000</v>
      </c>
      <c r="I16" s="24"/>
      <c r="J16" s="24"/>
      <c r="K16" s="24"/>
      <c r="L16" s="28" t="s">
        <v>84</v>
      </c>
    </row>
    <row r="17" spans="1:12" ht="39" customHeight="1">
      <c r="A17" s="29">
        <v>4</v>
      </c>
      <c r="B17" s="25" t="s">
        <v>12</v>
      </c>
      <c r="C17" s="25" t="s">
        <v>13</v>
      </c>
      <c r="D17" s="24">
        <v>6050</v>
      </c>
      <c r="E17" s="32" t="s">
        <v>89</v>
      </c>
      <c r="F17" s="27">
        <f t="shared" si="0"/>
        <v>476000</v>
      </c>
      <c r="G17" s="27">
        <f>H17</f>
        <v>476000</v>
      </c>
      <c r="H17" s="27">
        <v>476000</v>
      </c>
      <c r="I17" s="24"/>
      <c r="J17" s="24"/>
      <c r="K17" s="24"/>
      <c r="L17" s="28" t="s">
        <v>84</v>
      </c>
    </row>
    <row r="18" spans="1:12" ht="28.5" customHeight="1">
      <c r="A18" s="24">
        <v>5</v>
      </c>
      <c r="B18" s="25" t="s">
        <v>12</v>
      </c>
      <c r="C18" s="25" t="s">
        <v>13</v>
      </c>
      <c r="D18" s="24">
        <v>6060</v>
      </c>
      <c r="E18" s="32" t="s">
        <v>90</v>
      </c>
      <c r="F18" s="27">
        <f t="shared" si="0"/>
        <v>224000</v>
      </c>
      <c r="G18" s="27">
        <f>H18</f>
        <v>224000</v>
      </c>
      <c r="H18" s="27">
        <v>224000</v>
      </c>
      <c r="I18" s="24"/>
      <c r="J18" s="24"/>
      <c r="K18" s="24"/>
      <c r="L18" s="28" t="s">
        <v>84</v>
      </c>
    </row>
    <row r="19" spans="1:12" ht="18" customHeight="1">
      <c r="A19" s="145" t="s">
        <v>27</v>
      </c>
      <c r="B19" s="146"/>
      <c r="C19" s="146"/>
      <c r="D19" s="146"/>
      <c r="E19" s="147"/>
      <c r="F19" s="34">
        <f t="shared" si="0"/>
        <v>1634100</v>
      </c>
      <c r="G19" s="34">
        <f>G14+G15+G16+G17+G18</f>
        <v>1634100</v>
      </c>
      <c r="H19" s="34">
        <f>H14+H15+H16+H17+H18</f>
        <v>998000</v>
      </c>
      <c r="I19" s="24"/>
      <c r="J19" s="34">
        <f>J14</f>
        <v>636100</v>
      </c>
      <c r="K19" s="24"/>
      <c r="L19" s="24"/>
    </row>
    <row r="20" spans="1:12" ht="24" customHeight="1">
      <c r="A20" s="24">
        <v>6</v>
      </c>
      <c r="B20" s="25" t="s">
        <v>91</v>
      </c>
      <c r="C20" s="25" t="s">
        <v>92</v>
      </c>
      <c r="D20" s="24">
        <v>6060</v>
      </c>
      <c r="E20" s="35" t="s">
        <v>93</v>
      </c>
      <c r="F20" s="27">
        <f t="shared" si="0"/>
        <v>40000</v>
      </c>
      <c r="G20" s="27">
        <f>H20</f>
        <v>40000</v>
      </c>
      <c r="H20" s="27">
        <v>40000</v>
      </c>
      <c r="I20" s="24"/>
      <c r="J20" s="36"/>
      <c r="K20" s="24"/>
      <c r="L20" s="28" t="s">
        <v>84</v>
      </c>
    </row>
    <row r="21" spans="1:12" s="39" customFormat="1" ht="22.5" customHeight="1">
      <c r="A21" s="148" t="s">
        <v>94</v>
      </c>
      <c r="B21" s="149"/>
      <c r="C21" s="149"/>
      <c r="D21" s="149"/>
      <c r="E21" s="150"/>
      <c r="F21" s="34">
        <f>SUM(F20)</f>
        <v>40000</v>
      </c>
      <c r="G21" s="34">
        <f>SUM(G20)</f>
        <v>40000</v>
      </c>
      <c r="H21" s="34">
        <f>SUM(H20)</f>
        <v>40000</v>
      </c>
      <c r="I21" s="37"/>
      <c r="J21" s="38"/>
      <c r="K21" s="37"/>
      <c r="L21" s="37"/>
    </row>
    <row r="22" spans="1:12" ht="100.5" customHeight="1">
      <c r="A22" s="24">
        <v>7</v>
      </c>
      <c r="B22" s="24">
        <v>600</v>
      </c>
      <c r="C22" s="24">
        <v>60013</v>
      </c>
      <c r="D22" s="24">
        <v>6050</v>
      </c>
      <c r="E22" s="26" t="s">
        <v>95</v>
      </c>
      <c r="F22" s="40">
        <f aca="true" t="shared" si="1" ref="F22:G24">G22</f>
        <v>238825</v>
      </c>
      <c r="G22" s="40">
        <f t="shared" si="1"/>
        <v>238825</v>
      </c>
      <c r="H22" s="40">
        <v>238825</v>
      </c>
      <c r="I22" s="37"/>
      <c r="J22" s="38"/>
      <c r="K22" s="37"/>
      <c r="L22" s="28" t="s">
        <v>84</v>
      </c>
    </row>
    <row r="23" spans="1:12" ht="73.5" customHeight="1">
      <c r="A23" s="24">
        <v>8</v>
      </c>
      <c r="B23" s="24">
        <v>600</v>
      </c>
      <c r="C23" s="24">
        <v>60013</v>
      </c>
      <c r="D23" s="24">
        <v>6050</v>
      </c>
      <c r="E23" s="41" t="s">
        <v>96</v>
      </c>
      <c r="F23" s="40">
        <f t="shared" si="1"/>
        <v>162800</v>
      </c>
      <c r="G23" s="40">
        <f t="shared" si="1"/>
        <v>162800</v>
      </c>
      <c r="H23" s="40">
        <v>162800</v>
      </c>
      <c r="I23" s="37"/>
      <c r="J23" s="38"/>
      <c r="K23" s="37"/>
      <c r="L23" s="28" t="s">
        <v>84</v>
      </c>
    </row>
    <row r="24" spans="1:12" ht="62.25" customHeight="1">
      <c r="A24" s="24">
        <v>9</v>
      </c>
      <c r="B24" s="24">
        <v>600</v>
      </c>
      <c r="C24" s="24">
        <v>60016</v>
      </c>
      <c r="D24" s="24">
        <v>6050</v>
      </c>
      <c r="E24" s="35" t="s">
        <v>97</v>
      </c>
      <c r="F24" s="40">
        <f t="shared" si="1"/>
        <v>71000</v>
      </c>
      <c r="G24" s="40">
        <f t="shared" si="1"/>
        <v>71000</v>
      </c>
      <c r="H24" s="40">
        <v>71000</v>
      </c>
      <c r="I24" s="42"/>
      <c r="J24" s="43"/>
      <c r="K24" s="42"/>
      <c r="L24" s="28" t="s">
        <v>84</v>
      </c>
    </row>
    <row r="25" spans="1:12" ht="24" customHeight="1">
      <c r="A25" s="24">
        <v>10</v>
      </c>
      <c r="B25" s="24">
        <v>600</v>
      </c>
      <c r="C25" s="24">
        <v>60016</v>
      </c>
      <c r="D25" s="24">
        <v>6050</v>
      </c>
      <c r="E25" s="41" t="s">
        <v>98</v>
      </c>
      <c r="F25" s="40">
        <f aca="true" t="shared" si="2" ref="F25:F32">G25</f>
        <v>420000</v>
      </c>
      <c r="G25" s="40">
        <v>420000</v>
      </c>
      <c r="H25" s="40">
        <v>370000</v>
      </c>
      <c r="I25" s="42"/>
      <c r="J25" s="43" t="s">
        <v>99</v>
      </c>
      <c r="K25" s="42"/>
      <c r="L25" s="28" t="s">
        <v>84</v>
      </c>
    </row>
    <row r="26" spans="1:12" ht="23.25" customHeight="1">
      <c r="A26" s="24">
        <v>11</v>
      </c>
      <c r="B26" s="24">
        <v>600</v>
      </c>
      <c r="C26" s="24">
        <v>60016</v>
      </c>
      <c r="D26" s="24">
        <v>6050</v>
      </c>
      <c r="E26" s="41" t="s">
        <v>100</v>
      </c>
      <c r="F26" s="40">
        <f t="shared" si="2"/>
        <v>15500</v>
      </c>
      <c r="G26" s="40">
        <f>H26</f>
        <v>15500</v>
      </c>
      <c r="H26" s="40">
        <v>15500</v>
      </c>
      <c r="I26" s="42"/>
      <c r="J26" s="43"/>
      <c r="K26" s="42"/>
      <c r="L26" s="28" t="s">
        <v>84</v>
      </c>
    </row>
    <row r="27" spans="1:12" ht="24.75" customHeight="1">
      <c r="A27" s="24">
        <v>12</v>
      </c>
      <c r="B27" s="24">
        <v>600</v>
      </c>
      <c r="C27" s="24">
        <v>60016</v>
      </c>
      <c r="D27" s="24">
        <v>6050</v>
      </c>
      <c r="E27" s="41" t="s">
        <v>101</v>
      </c>
      <c r="F27" s="40">
        <f t="shared" si="2"/>
        <v>7000</v>
      </c>
      <c r="G27" s="40">
        <f>H27</f>
        <v>7000</v>
      </c>
      <c r="H27" s="40">
        <v>7000</v>
      </c>
      <c r="I27" s="42"/>
      <c r="J27" s="43"/>
      <c r="K27" s="42"/>
      <c r="L27" s="28" t="s">
        <v>84</v>
      </c>
    </row>
    <row r="28" spans="1:12" ht="49.5" customHeight="1">
      <c r="A28" s="24">
        <v>13</v>
      </c>
      <c r="B28" s="24">
        <v>600</v>
      </c>
      <c r="C28" s="24">
        <v>60016</v>
      </c>
      <c r="D28" s="24">
        <v>6050</v>
      </c>
      <c r="E28" s="35" t="s">
        <v>102</v>
      </c>
      <c r="F28" s="40">
        <f t="shared" si="2"/>
        <v>111600</v>
      </c>
      <c r="G28" s="40">
        <f>H28</f>
        <v>111600</v>
      </c>
      <c r="H28" s="40">
        <v>111600</v>
      </c>
      <c r="I28" s="42"/>
      <c r="J28" s="43"/>
      <c r="K28" s="42"/>
      <c r="L28" s="28" t="s">
        <v>84</v>
      </c>
    </row>
    <row r="29" spans="1:12" ht="36.75" customHeight="1">
      <c r="A29" s="24">
        <v>14</v>
      </c>
      <c r="B29" s="24">
        <v>600</v>
      </c>
      <c r="C29" s="24">
        <v>60016</v>
      </c>
      <c r="D29" s="24">
        <v>6050</v>
      </c>
      <c r="E29" s="35" t="s">
        <v>103</v>
      </c>
      <c r="F29" s="40">
        <f t="shared" si="2"/>
        <v>50000</v>
      </c>
      <c r="G29" s="40">
        <f>H29</f>
        <v>50000</v>
      </c>
      <c r="H29" s="40">
        <v>50000</v>
      </c>
      <c r="I29" s="42"/>
      <c r="J29" s="43"/>
      <c r="K29" s="42"/>
      <c r="L29" s="28" t="s">
        <v>84</v>
      </c>
    </row>
    <row r="30" spans="1:12" ht="24.75" customHeight="1">
      <c r="A30" s="29">
        <v>15</v>
      </c>
      <c r="B30" s="24">
        <v>600</v>
      </c>
      <c r="C30" s="24">
        <v>60016</v>
      </c>
      <c r="D30" s="24">
        <v>6050</v>
      </c>
      <c r="E30" s="44" t="s">
        <v>104</v>
      </c>
      <c r="F30" s="40">
        <f t="shared" si="2"/>
        <v>0</v>
      </c>
      <c r="G30" s="40">
        <f>H30</f>
        <v>0</v>
      </c>
      <c r="H30" s="40">
        <v>0</v>
      </c>
      <c r="I30" s="42"/>
      <c r="J30" s="43"/>
      <c r="K30" s="42"/>
      <c r="L30" s="28" t="s">
        <v>84</v>
      </c>
    </row>
    <row r="31" spans="1:12" s="39" customFormat="1" ht="20.25" customHeight="1">
      <c r="A31" s="142" t="s">
        <v>28</v>
      </c>
      <c r="B31" s="143"/>
      <c r="C31" s="143"/>
      <c r="D31" s="143"/>
      <c r="E31" s="144"/>
      <c r="F31" s="45">
        <f t="shared" si="2"/>
        <v>1076725</v>
      </c>
      <c r="G31" s="45">
        <f>H31+J31</f>
        <v>1076725</v>
      </c>
      <c r="H31" s="45">
        <f>SUM(H22:H30)</f>
        <v>1026725</v>
      </c>
      <c r="I31" s="46"/>
      <c r="J31" s="45">
        <v>50000</v>
      </c>
      <c r="K31" s="46"/>
      <c r="L31" s="46"/>
    </row>
    <row r="32" spans="1:12" ht="33.75" customHeight="1">
      <c r="A32" s="28">
        <v>16</v>
      </c>
      <c r="B32" s="28">
        <v>700</v>
      </c>
      <c r="C32" s="28">
        <v>70005</v>
      </c>
      <c r="D32" s="28">
        <v>6060</v>
      </c>
      <c r="E32" s="41" t="s">
        <v>105</v>
      </c>
      <c r="F32" s="40">
        <f t="shared" si="2"/>
        <v>220000</v>
      </c>
      <c r="G32" s="40">
        <f>H32</f>
        <v>220000</v>
      </c>
      <c r="H32" s="40">
        <v>220000</v>
      </c>
      <c r="I32" s="42"/>
      <c r="J32" s="45"/>
      <c r="K32" s="42"/>
      <c r="L32" s="28" t="s">
        <v>84</v>
      </c>
    </row>
    <row r="33" spans="1:12" s="39" customFormat="1" ht="20.25" customHeight="1">
      <c r="A33" s="142" t="s">
        <v>29</v>
      </c>
      <c r="B33" s="143"/>
      <c r="C33" s="143"/>
      <c r="D33" s="143"/>
      <c r="E33" s="144"/>
      <c r="F33" s="45">
        <f>SUM(F32)</f>
        <v>220000</v>
      </c>
      <c r="G33" s="45">
        <f>SUM(G32)</f>
        <v>220000</v>
      </c>
      <c r="H33" s="45">
        <f>SUM(H32)</f>
        <v>220000</v>
      </c>
      <c r="I33" s="46"/>
      <c r="J33" s="47"/>
      <c r="K33" s="46"/>
      <c r="L33" s="48"/>
    </row>
    <row r="34" spans="1:12" ht="16.5" customHeight="1">
      <c r="A34" s="24">
        <v>17</v>
      </c>
      <c r="B34" s="24">
        <v>750</v>
      </c>
      <c r="C34" s="24">
        <v>75023</v>
      </c>
      <c r="D34" s="24">
        <v>6060</v>
      </c>
      <c r="E34" s="41" t="s">
        <v>106</v>
      </c>
      <c r="F34" s="40">
        <f>G34</f>
        <v>10000</v>
      </c>
      <c r="G34" s="40">
        <f>H34</f>
        <v>10000</v>
      </c>
      <c r="H34" s="40">
        <v>10000</v>
      </c>
      <c r="I34" s="42"/>
      <c r="J34" s="43"/>
      <c r="K34" s="42"/>
      <c r="L34" s="139" t="s">
        <v>84</v>
      </c>
    </row>
    <row r="35" spans="1:12" ht="16.5" customHeight="1">
      <c r="A35" s="24">
        <v>18</v>
      </c>
      <c r="B35" s="24">
        <v>750</v>
      </c>
      <c r="C35" s="24">
        <v>75023</v>
      </c>
      <c r="D35" s="24">
        <v>6060</v>
      </c>
      <c r="E35" s="41" t="s">
        <v>107</v>
      </c>
      <c r="F35" s="40">
        <f>G35</f>
        <v>60000</v>
      </c>
      <c r="G35" s="40">
        <f>H35</f>
        <v>60000</v>
      </c>
      <c r="H35" s="40">
        <v>60000</v>
      </c>
      <c r="I35" s="42"/>
      <c r="J35" s="43"/>
      <c r="K35" s="42"/>
      <c r="L35" s="140"/>
    </row>
    <row r="36" spans="1:12" ht="20.25" customHeight="1">
      <c r="A36" s="142" t="s">
        <v>108</v>
      </c>
      <c r="B36" s="143"/>
      <c r="C36" s="143"/>
      <c r="D36" s="143"/>
      <c r="E36" s="144"/>
      <c r="F36" s="45">
        <f>G36</f>
        <v>70000</v>
      </c>
      <c r="G36" s="45">
        <f>SUM(G34:G35)</f>
        <v>70000</v>
      </c>
      <c r="H36" s="45">
        <f>SUM(H34:H35)</f>
        <v>70000</v>
      </c>
      <c r="I36" s="42"/>
      <c r="J36" s="43"/>
      <c r="K36" s="42"/>
      <c r="L36" s="42"/>
    </row>
    <row r="37" spans="1:12" ht="38.25" customHeight="1">
      <c r="A37" s="24">
        <v>19</v>
      </c>
      <c r="B37" s="24">
        <v>754</v>
      </c>
      <c r="C37" s="24">
        <v>75412</v>
      </c>
      <c r="D37" s="24">
        <v>6060</v>
      </c>
      <c r="E37" s="41" t="s">
        <v>109</v>
      </c>
      <c r="F37" s="40">
        <f>G37</f>
        <v>689950</v>
      </c>
      <c r="G37" s="40">
        <v>689950</v>
      </c>
      <c r="H37" s="40">
        <v>100000</v>
      </c>
      <c r="I37" s="42"/>
      <c r="J37" s="43" t="s">
        <v>149</v>
      </c>
      <c r="K37" s="42"/>
      <c r="L37" s="28" t="s">
        <v>84</v>
      </c>
    </row>
    <row r="38" spans="1:12" ht="18" customHeight="1">
      <c r="A38" s="24"/>
      <c r="B38" s="24">
        <v>754</v>
      </c>
      <c r="C38" s="24">
        <v>75412</v>
      </c>
      <c r="D38" s="24">
        <v>6060</v>
      </c>
      <c r="E38" s="41" t="s">
        <v>188</v>
      </c>
      <c r="F38" s="40">
        <f>G38</f>
        <v>5000</v>
      </c>
      <c r="G38" s="40">
        <f>H38</f>
        <v>5000</v>
      </c>
      <c r="H38" s="40">
        <v>5000</v>
      </c>
      <c r="I38" s="42"/>
      <c r="J38" s="43"/>
      <c r="K38" s="42"/>
      <c r="L38" s="42"/>
    </row>
    <row r="39" spans="1:12" ht="20.25" customHeight="1">
      <c r="A39" s="24">
        <v>20</v>
      </c>
      <c r="B39" s="24">
        <v>754</v>
      </c>
      <c r="C39" s="24">
        <v>75495</v>
      </c>
      <c r="D39" s="24">
        <v>6050</v>
      </c>
      <c r="E39" s="41" t="s">
        <v>110</v>
      </c>
      <c r="F39" s="40">
        <f>G39</f>
        <v>300000</v>
      </c>
      <c r="G39" s="40">
        <f>H39</f>
        <v>300000</v>
      </c>
      <c r="H39" s="40">
        <v>300000</v>
      </c>
      <c r="I39" s="42"/>
      <c r="J39" s="43"/>
      <c r="K39" s="42"/>
      <c r="L39" s="28" t="s">
        <v>84</v>
      </c>
    </row>
    <row r="40" spans="1:12" ht="19.5" customHeight="1">
      <c r="A40" s="142" t="s">
        <v>111</v>
      </c>
      <c r="B40" s="143"/>
      <c r="C40" s="143"/>
      <c r="D40" s="143"/>
      <c r="E40" s="144"/>
      <c r="F40" s="45">
        <f>SUM(F37:F39)</f>
        <v>994950</v>
      </c>
      <c r="G40" s="45">
        <f>SUM(G37:G39)</f>
        <v>994950</v>
      </c>
      <c r="H40" s="45">
        <f>SUM(H37:H39)</f>
        <v>405000</v>
      </c>
      <c r="I40" s="42"/>
      <c r="J40" s="45">
        <v>589950</v>
      </c>
      <c r="K40" s="42"/>
      <c r="L40" s="28" t="s">
        <v>84</v>
      </c>
    </row>
    <row r="41" spans="1:12" ht="27.75" customHeight="1">
      <c r="A41" s="28">
        <v>21</v>
      </c>
      <c r="B41" s="28">
        <v>801</v>
      </c>
      <c r="C41" s="28">
        <v>80101</v>
      </c>
      <c r="D41" s="28">
        <v>6060</v>
      </c>
      <c r="E41" s="41" t="s">
        <v>112</v>
      </c>
      <c r="F41" s="40">
        <f>G41</f>
        <v>13000</v>
      </c>
      <c r="G41" s="40">
        <f>H41</f>
        <v>13000</v>
      </c>
      <c r="H41" s="40">
        <v>13000</v>
      </c>
      <c r="I41" s="42"/>
      <c r="J41" s="45"/>
      <c r="K41" s="42"/>
      <c r="L41" s="42"/>
    </row>
    <row r="42" spans="1:12" ht="27.75" customHeight="1">
      <c r="A42" s="116">
        <v>22</v>
      </c>
      <c r="B42" s="28">
        <v>801</v>
      </c>
      <c r="C42" s="28">
        <v>80101</v>
      </c>
      <c r="D42" s="28">
        <v>6060</v>
      </c>
      <c r="E42" s="117" t="s">
        <v>0</v>
      </c>
      <c r="F42" s="40">
        <f>G42</f>
        <v>10000</v>
      </c>
      <c r="G42" s="40">
        <f>H42</f>
        <v>10000</v>
      </c>
      <c r="H42" s="40">
        <v>10000</v>
      </c>
      <c r="I42" s="42"/>
      <c r="J42" s="45"/>
      <c r="K42" s="42"/>
      <c r="L42" s="28" t="s">
        <v>204</v>
      </c>
    </row>
    <row r="43" spans="1:12" ht="21" customHeight="1">
      <c r="A43" s="142" t="s">
        <v>30</v>
      </c>
      <c r="B43" s="143"/>
      <c r="C43" s="143"/>
      <c r="D43" s="143"/>
      <c r="E43" s="144"/>
      <c r="F43" s="45">
        <f>F41+F42</f>
        <v>23000</v>
      </c>
      <c r="G43" s="45">
        <f>G41+G42</f>
        <v>23000</v>
      </c>
      <c r="H43" s="45">
        <f>H41+H42</f>
        <v>23000</v>
      </c>
      <c r="I43" s="42"/>
      <c r="J43" s="45"/>
      <c r="K43" s="42"/>
      <c r="L43" s="42"/>
    </row>
    <row r="44" spans="1:12" ht="60.75" customHeight="1">
      <c r="A44" s="24">
        <v>23</v>
      </c>
      <c r="B44" s="24">
        <v>900</v>
      </c>
      <c r="C44" s="24">
        <v>90015</v>
      </c>
      <c r="D44" s="24">
        <v>6050</v>
      </c>
      <c r="E44" s="41" t="s">
        <v>113</v>
      </c>
      <c r="F44" s="40">
        <f>G44</f>
        <v>40000</v>
      </c>
      <c r="G44" s="40">
        <f>H44</f>
        <v>40000</v>
      </c>
      <c r="H44" s="40">
        <v>40000</v>
      </c>
      <c r="I44" s="42"/>
      <c r="J44" s="43"/>
      <c r="K44" s="42"/>
      <c r="L44" s="28" t="s">
        <v>84</v>
      </c>
    </row>
    <row r="45" spans="1:12" ht="87.75" customHeight="1">
      <c r="A45" s="24">
        <v>24</v>
      </c>
      <c r="B45" s="24">
        <v>900</v>
      </c>
      <c r="C45" s="24">
        <v>90015</v>
      </c>
      <c r="D45" s="24">
        <v>6050</v>
      </c>
      <c r="E45" s="35" t="s">
        <v>114</v>
      </c>
      <c r="F45" s="40">
        <f>G45</f>
        <v>60000</v>
      </c>
      <c r="G45" s="40">
        <f>H45</f>
        <v>60000</v>
      </c>
      <c r="H45" s="40">
        <v>60000</v>
      </c>
      <c r="I45" s="42"/>
      <c r="J45" s="43"/>
      <c r="K45" s="42"/>
      <c r="L45" s="28" t="s">
        <v>84</v>
      </c>
    </row>
    <row r="46" spans="1:12" s="39" customFormat="1" ht="16.5" customHeight="1">
      <c r="A46" s="148" t="s">
        <v>115</v>
      </c>
      <c r="B46" s="149"/>
      <c r="C46" s="149"/>
      <c r="D46" s="149"/>
      <c r="E46" s="150"/>
      <c r="F46" s="45">
        <f>F44+F45</f>
        <v>100000</v>
      </c>
      <c r="G46" s="45">
        <f>G44+G45</f>
        <v>100000</v>
      </c>
      <c r="H46" s="45">
        <f>H44+H45</f>
        <v>100000</v>
      </c>
      <c r="I46" s="45">
        <f>SUM(I22:I23)</f>
        <v>0</v>
      </c>
      <c r="J46" s="45">
        <f>SUM(J22:J23)</f>
        <v>0</v>
      </c>
      <c r="K46" s="45">
        <f>SUM(K22:K23)</f>
        <v>0</v>
      </c>
      <c r="L46" s="45"/>
    </row>
    <row r="47" spans="1:12" ht="18" customHeight="1">
      <c r="A47" s="160" t="s">
        <v>14</v>
      </c>
      <c r="B47" s="160"/>
      <c r="C47" s="160"/>
      <c r="D47" s="160"/>
      <c r="E47" s="160"/>
      <c r="F47" s="40">
        <f>F19+F21+F31+F33+F36+F40+F43+F46</f>
        <v>4158775</v>
      </c>
      <c r="G47" s="50">
        <f>G19+G21+G31+G33+G36+G40+G43+G46</f>
        <v>4158775</v>
      </c>
      <c r="H47" s="40">
        <f>H19+H21+H31+H33+H36+H40+H43+H46</f>
        <v>2882725</v>
      </c>
      <c r="I47" s="40">
        <v>0</v>
      </c>
      <c r="J47" s="40">
        <f>J19+J31+J40</f>
        <v>1276050</v>
      </c>
      <c r="K47" s="40">
        <v>0</v>
      </c>
      <c r="L47" s="49" t="s">
        <v>31</v>
      </c>
    </row>
    <row r="48" spans="1:12" ht="18" customHeight="1">
      <c r="A48" s="161" t="s">
        <v>116</v>
      </c>
      <c r="B48" s="161"/>
      <c r="C48" s="161"/>
      <c r="D48" s="161"/>
      <c r="E48" s="161"/>
      <c r="F48" s="161"/>
      <c r="G48" s="161"/>
      <c r="H48" s="161"/>
      <c r="I48" s="51"/>
      <c r="J48" s="51"/>
      <c r="K48" s="51"/>
      <c r="L48" s="52"/>
    </row>
    <row r="49" spans="1:12" ht="19.5" customHeight="1">
      <c r="A49" s="162" t="s">
        <v>207</v>
      </c>
      <c r="B49" s="162"/>
      <c r="C49" s="162"/>
      <c r="D49" s="162"/>
      <c r="E49" s="162"/>
      <c r="F49" s="162"/>
      <c r="G49" s="162"/>
      <c r="H49" s="51"/>
      <c r="I49" s="51"/>
      <c r="J49" s="51"/>
      <c r="K49" s="51"/>
      <c r="L49" s="52"/>
    </row>
    <row r="50" spans="9:12" ht="12.75">
      <c r="I50" s="159" t="s">
        <v>4</v>
      </c>
      <c r="J50" s="159"/>
      <c r="K50" s="159"/>
      <c r="L50" s="159"/>
    </row>
    <row r="51" spans="1:12" ht="26.25" customHeight="1">
      <c r="A51" s="161"/>
      <c r="B51" s="161"/>
      <c r="C51" s="161"/>
      <c r="D51" s="161"/>
      <c r="E51" s="161"/>
      <c r="F51" s="161"/>
      <c r="G51" s="161"/>
      <c r="H51" s="161"/>
      <c r="I51" s="159" t="s">
        <v>11</v>
      </c>
      <c r="J51" s="159"/>
      <c r="K51" s="159"/>
      <c r="L51" s="159"/>
    </row>
  </sheetData>
  <mergeCells count="33">
    <mergeCell ref="A40:E40"/>
    <mergeCell ref="A43:E43"/>
    <mergeCell ref="H7:K7"/>
    <mergeCell ref="H8:H10"/>
    <mergeCell ref="A36:E36"/>
    <mergeCell ref="G7:G10"/>
    <mergeCell ref="H1:K1"/>
    <mergeCell ref="G2:L2"/>
    <mergeCell ref="A6:A10"/>
    <mergeCell ref="B6:B10"/>
    <mergeCell ref="C6:C10"/>
    <mergeCell ref="D6:D10"/>
    <mergeCell ref="E6:E10"/>
    <mergeCell ref="F6:F10"/>
    <mergeCell ref="G6:K6"/>
    <mergeCell ref="L6:L10"/>
    <mergeCell ref="A46:E46"/>
    <mergeCell ref="I51:L51"/>
    <mergeCell ref="A47:E47"/>
    <mergeCell ref="A48:H48"/>
    <mergeCell ref="A49:G49"/>
    <mergeCell ref="I50:L50"/>
    <mergeCell ref="A51:H51"/>
    <mergeCell ref="L34:L35"/>
    <mergeCell ref="A4:L4"/>
    <mergeCell ref="A31:E31"/>
    <mergeCell ref="A33:E33"/>
    <mergeCell ref="A19:E19"/>
    <mergeCell ref="A21:E21"/>
    <mergeCell ref="I8:I10"/>
    <mergeCell ref="J8:J10"/>
    <mergeCell ref="K8:K10"/>
    <mergeCell ref="A13:D13"/>
  </mergeCells>
  <printOptions/>
  <pageMargins left="0.17" right="0.17" top="0.53" bottom="0.23" header="0.31" footer="0.16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2008-11-18T07:26:40Z</cp:lastPrinted>
  <dcterms:created xsi:type="dcterms:W3CDTF">2001-03-21T13:01:08Z</dcterms:created>
  <dcterms:modified xsi:type="dcterms:W3CDTF">2008-11-18T07:30:57Z</dcterms:modified>
  <cp:category/>
  <cp:version/>
  <cp:contentType/>
  <cp:contentStatus/>
</cp:coreProperties>
</file>