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</sheets>
  <definedNames>
    <definedName name="_xlnm.Print_Area" localSheetId="0">'zał 1'!$A$1:$E$55</definedName>
    <definedName name="_xlnm.Print_Area" localSheetId="1">'zał 2'!$A$1:$E$27</definedName>
    <definedName name="_xlnm.Print_Area" localSheetId="3">'zał 4'!$A$1:$F$33</definedName>
    <definedName name="_xlnm.Print_Area" localSheetId="4">'zał 5'!$A$1:$I$31</definedName>
  </definedNames>
  <calcPr fullCalcOnLoad="1"/>
</workbook>
</file>

<file path=xl/sharedStrings.xml><?xml version="1.0" encoding="utf-8"?>
<sst xmlns="http://schemas.openxmlformats.org/spreadsheetml/2006/main" count="204" uniqueCount="151">
  <si>
    <t>Dochody</t>
  </si>
  <si>
    <t>Dział</t>
  </si>
  <si>
    <t>Rozdział</t>
  </si>
  <si>
    <t>§</t>
  </si>
  <si>
    <t>N a z w a</t>
  </si>
  <si>
    <t>Kwota</t>
  </si>
  <si>
    <t>Wydatki</t>
  </si>
  <si>
    <t>Ogółem zwiększenie wydatków</t>
  </si>
  <si>
    <t>Przewodniczący Rady Gminy</t>
  </si>
  <si>
    <t>Rolnictwo i łowiectwo</t>
  </si>
  <si>
    <t>010</t>
  </si>
  <si>
    <t>01010</t>
  </si>
  <si>
    <t xml:space="preserve"> Nazwa</t>
  </si>
  <si>
    <t>Ogółem</t>
  </si>
  <si>
    <t>Oświata i wychowanie</t>
  </si>
  <si>
    <t>Szkoły podstawowe</t>
  </si>
  <si>
    <t>Różne rozliczenia</t>
  </si>
  <si>
    <t>Subwencje ogólne z budżetu państwa</t>
  </si>
  <si>
    <t>Świadczenia społeczne</t>
  </si>
  <si>
    <t>Mirosław Byczak</t>
  </si>
  <si>
    <t>Rady Gminy Jaktorów</t>
  </si>
  <si>
    <t>Infrastruktura wodociągowa i sanitacyjna wsi</t>
  </si>
  <si>
    <t xml:space="preserve">                                                          Przewodniczący Rady Gminy</t>
  </si>
  <si>
    <t>Gimnazja</t>
  </si>
  <si>
    <t>Nazwa</t>
  </si>
  <si>
    <t>Zestawienie zmian w planie dochodów i  wydatków budżetu Gminy Jaktorów</t>
  </si>
  <si>
    <t>Ogółem  zwiększenie dochodów</t>
  </si>
  <si>
    <t>Wynagrodzenia osobowe pracowników</t>
  </si>
  <si>
    <t>Dokształcanie i doskonalenie nauczycieli</t>
  </si>
  <si>
    <t>Zakup usług pozostałych</t>
  </si>
  <si>
    <t>Zakup usług remontowych</t>
  </si>
  <si>
    <t>Gospodarka komunalna i ochrona środowiska</t>
  </si>
  <si>
    <t>Gospodarka ściekowa i ochrona wód</t>
  </si>
  <si>
    <t>758</t>
  </si>
  <si>
    <t>801</t>
  </si>
  <si>
    <t>80101</t>
  </si>
  <si>
    <t>75801</t>
  </si>
  <si>
    <t>2920</t>
  </si>
  <si>
    <t>Gospodarka mieszkaniowa</t>
  </si>
  <si>
    <t>Gospodarka gruntami i nieruchomościami</t>
  </si>
  <si>
    <t>0770</t>
  </si>
  <si>
    <t>Wpłaty z tytułu odpłatnego nabycia prawa własności nieruchomości</t>
  </si>
  <si>
    <t>Dochody od osób prawnych, od osób fizycznych i od innych jednostek nie posiadających osobowości prawnej oraz wydatki związane z ich poborem</t>
  </si>
  <si>
    <t xml:space="preserve">Wpływy z podatku rolnego, podatku leśnego, podatku od czynności cywilnoprawnych , podatku od spadków i darowizn oraz podatków i opłat lokalnych </t>
  </si>
  <si>
    <t>0310</t>
  </si>
  <si>
    <t>Podatek od nieruchomości</t>
  </si>
  <si>
    <t>0970</t>
  </si>
  <si>
    <t>Wpływy z różnych dochodów</t>
  </si>
  <si>
    <t>Wydatki na inwestycje jednostek budżetowych</t>
  </si>
  <si>
    <t>Zestawienie zmian w planie   wydatków budżetu Gminy Jaktorów  na rok 2004</t>
  </si>
  <si>
    <t>Ochrona zdrowia</t>
  </si>
  <si>
    <t>Przeciwdziałanie alkoholizmowi</t>
  </si>
  <si>
    <t>Zakup materiałów i wyposażenia</t>
  </si>
  <si>
    <t>Wydatki inwestycyjne jednostek budzetowych</t>
  </si>
  <si>
    <t xml:space="preserve"> Uzasadnienie:
 Z nadwyżki środków na rachunku bieżącym Gminy w  wysokości 785.788,-zł przeznacza się  kwotę 356.000,-zł na pokrycie deficytu budżetowego określonego w uchwale Nr XXI/138/2004 Rady Gminy Jaktorów z dnia 19 stycznia 2004r w sprawie uchwalenia budżetu na rok 2004. Pozostała kwota zostaje przeznaczona na dożywianie dzieci z rodzin patologicznych, zakup wydawnictw i dofinansowanie do obozów letnich - razem 19.845,-zł oraz na budowę sieci kanalizacyjnej wraz z przyłączami w Gminie w wysokości 409.943,-zł.
</t>
  </si>
  <si>
    <t xml:space="preserve">                                                             Mirosław Byczak</t>
  </si>
  <si>
    <t>na rok 2004  w związku ze zwiększeniem  dochodów własnych Gminy, dotacji celowej  i subwencji ogólnej  .</t>
  </si>
  <si>
    <t>Pomoc społeczna</t>
  </si>
  <si>
    <t>Świadczenia rodzinne oraz składki na ubezpieczenia emerytalne i rentowe z ubezpieczenia społecznego</t>
  </si>
  <si>
    <t>Dotacje celowe przekazane z budżetu państwa na inwestycje i zakupy inwestycyjne z zakresu administracji rządowej oraz innych zadań zleconych gminom ustawami</t>
  </si>
  <si>
    <t>Część oświatowa subwencji ogólnej dla jednostek samorządu terytorialnego</t>
  </si>
  <si>
    <t>Wydatki na zakupy inwestycyjne jednostek budżetowych</t>
  </si>
  <si>
    <t>6310</t>
  </si>
  <si>
    <t>Zestawienie zmian w planie wydatków inwestycyjnych  na   rok 2004</t>
  </si>
  <si>
    <t>Lp</t>
  </si>
  <si>
    <t>Nazwa zadania inwestycyjnego</t>
  </si>
  <si>
    <t>Plan przed zmianą</t>
  </si>
  <si>
    <t xml:space="preserve">Zwiększe-nie </t>
  </si>
  <si>
    <t>Zmniejsze-nie</t>
  </si>
  <si>
    <t>Plan po zmianie</t>
  </si>
  <si>
    <t>Rozbudowa SUW oraz wykonanie drugiego odwiertu w Bieganowie- rozliczenie inwestycji</t>
  </si>
  <si>
    <t>Razem dział 010- Rolnictwo  i łowiectwo</t>
  </si>
  <si>
    <t>Zakup  dwóch pomp do stacji uzdatniania wody</t>
  </si>
  <si>
    <t>Budowa nawierzchni asfaltowej drogi w Henryszewie</t>
  </si>
  <si>
    <t>Zakup środka trwałego (budynku) w Międzyborowie</t>
  </si>
  <si>
    <t>Zakup dwóch zestawów komputerowych dla Urzędu Gminy</t>
  </si>
  <si>
    <t>Wykonanie termoizolacji oraz wymiana okien w obiektach oświatowych (w Szkole Podstawowej w Jaktorowie, Gimnazjum w Jaktorowie i  Szkole Podstawowej w Międzyborowie)</t>
  </si>
  <si>
    <t>w tym: rozliczenie inwestycji "Budowa hali sportowej"</t>
  </si>
  <si>
    <t>Budowa Gimnazjum w Międzyborowie - rozliczenie inwestycji</t>
  </si>
  <si>
    <t>Wyposażenie Gimnazjum w Międzyborowie</t>
  </si>
  <si>
    <t>Razem dział 801- Oświata i wychowanie</t>
  </si>
  <si>
    <t>Budowa sieci kanalizacyjnej  w gminie - strona południowana odcinku od ul. Jagiełły w Chylicach do granicy m.Żyrardowa</t>
  </si>
  <si>
    <t xml:space="preserve">Budowa  nowych punktów świetlnych na ul. Kościuszki w Budach Starych </t>
  </si>
  <si>
    <t>90015</t>
  </si>
  <si>
    <t>6050</t>
  </si>
  <si>
    <t>Budowa punktów świetlnych na ul. Chełmońskiego w Budach Grzybek</t>
  </si>
  <si>
    <t>Budowa punktów świetlnych na ul. Cichej w Jaktorowie (dokończenie)</t>
  </si>
  <si>
    <t>Razem dział 900 - Gospodarka komunalna</t>
  </si>
  <si>
    <t>Budowa  boiska sportowego w Międzyborowie - kontynuacja</t>
  </si>
  <si>
    <t>Razem dział 926- Kultura fizyczna i sport</t>
  </si>
  <si>
    <t>Budowa sieci wodociągowej w mjsc. Budy Zosine, Stare Budy, Jaktorów, Jaktorów Kolonia, Budy Grzybek</t>
  </si>
  <si>
    <t>Zakup komputera i oprogramowania dla GOPS w Jaktorowie</t>
  </si>
  <si>
    <t>0910</t>
  </si>
  <si>
    <t>Odsetki od nieterminowych wpłat z tytułu podatków i opłat</t>
  </si>
  <si>
    <t>Zakup pomocy naukowych, dydaktycznych i książek</t>
  </si>
  <si>
    <t>Podróże służbowe  krajowe</t>
  </si>
  <si>
    <t>Administracja publiczna</t>
  </si>
  <si>
    <t>Urzędy gmin</t>
  </si>
  <si>
    <t>Pobór podatków, opłat i niepodatkowych należności budżetowych</t>
  </si>
  <si>
    <t>Różne opłaty i składki</t>
  </si>
  <si>
    <t>Zestawienie zmian w planie  dochodów i wydatków na zadania zlecone z zakresu administracji rządowej na rok 2004.</t>
  </si>
  <si>
    <t>Zwiększenie</t>
  </si>
  <si>
    <t>Zmniejszenie</t>
  </si>
  <si>
    <t>Razem  plan dochodów</t>
  </si>
  <si>
    <t>Razem  plan wydatków</t>
  </si>
  <si>
    <t xml:space="preserve">Przewodniczący Rady Gminy
 </t>
  </si>
  <si>
    <t xml:space="preserve">         Mirosław Byczak</t>
  </si>
  <si>
    <t>Zestawienie zmian w planie przychodów i rozchodów budżetu Gminy Jaktorów</t>
  </si>
  <si>
    <t>na rok 2004.</t>
  </si>
  <si>
    <t>Klasyfikacja przychodów i rozchodów</t>
  </si>
  <si>
    <t>Plan</t>
  </si>
  <si>
    <t>I</t>
  </si>
  <si>
    <t>Przychody</t>
  </si>
  <si>
    <t>Przychody z zaciągniętych pożyczek i kredytów na rynku krajowym</t>
  </si>
  <si>
    <t>§952</t>
  </si>
  <si>
    <t>Nadwyżki z lat ubiegłych</t>
  </si>
  <si>
    <t>§957</t>
  </si>
  <si>
    <t>Inne źródła, w tym:                    środki na pokrycie deficytu</t>
  </si>
  <si>
    <t>Razem przychody</t>
  </si>
  <si>
    <t>II</t>
  </si>
  <si>
    <t>Rozchody</t>
  </si>
  <si>
    <t>Spłata kredytów i pożyczek</t>
  </si>
  <si>
    <t>§ 992</t>
  </si>
  <si>
    <t>Wykup papierów wartościowych</t>
  </si>
  <si>
    <t>§ 982</t>
  </si>
  <si>
    <t>Udzielone z budżetu pożyczki</t>
  </si>
  <si>
    <t>§ 991</t>
  </si>
  <si>
    <t>Razem rozchody</t>
  </si>
  <si>
    <t>Informacje uzupełniające:</t>
  </si>
  <si>
    <t>Planowane dochody</t>
  </si>
  <si>
    <t>Planowane wydatki</t>
  </si>
  <si>
    <t>Wynik</t>
  </si>
  <si>
    <t>- różnica między 1 i 2 (+)</t>
  </si>
  <si>
    <t>- różnica między 2 i 1 (-)</t>
  </si>
  <si>
    <t>I.</t>
  </si>
  <si>
    <t xml:space="preserve">Pokrycie deficytu (niedoboru) budżetu                     </t>
  </si>
  <si>
    <t>Nadwyżką budżetową z lat ubiegłych</t>
  </si>
  <si>
    <t>Kredytem (pożyczką) długoterminowym</t>
  </si>
  <si>
    <t>Inne źródła (środki jako nadwyżka środków pieniężnych na rachunku bieżącym wynikająca z rozliczeń kredytów i pożyczek z lat ubiegłych</t>
  </si>
  <si>
    <t xml:space="preserve">             Mirosław Byczak</t>
  </si>
  <si>
    <t>Uzasadnienie:
     Planowane do uzyskania dochody własne z tytułu sprzedaży nieruchomości gruntowej -36.000,-zł, z podatku od nieruchomości - 400.000,-zł, odsetek za zwłokę - 10.000,-zł  i opłat za podłączenie do sieci wodociągowej - 19.000,-zł   przeznacza się na sfinansowanie  następujących zadań:
 1/ kwotę 55.000,-zł przeznacza się na budowę sieci wodociągowej w mjsc. Budy Zosine, Stare Budy, Jaktorów, Jaktorów Kolonia, Budy Grzybek stosownie do naszego pisma Nr.ID.3044-13/03/04 z dnia 29.03.2004r w sprawie przeznaczenia środków z umorzenia pożyczki z umowy Nr 183/2000/GW/P , w związku z pismem Nr WFOŚiGW-WI/SOW/416/2004 z dnia 10.03.2004 Wojewódzkiego Funduszu Ochrony Środowiska i Gospodarki Wodnej w Warszawie, 
2/ kwotę 400.000,-zł przeznacza sie na remonty obiektów szkolnych, tj.w Szkole Podstawowej w Jaktorowie: wykonanie termoizolacji budynku, malowanie i cyklinowanie podłóg i remont wykładziny PCV na korytarzu (razem 150.000,-zł), w Szkole Podstawowej w Międzyborowie: wymiana podłogi w sali gimnastycznej, wymiana terakoty na korytarzu i remont klasy "zerówki" (razem 200.000,-zł) , Publiczne Gimnazjum w Jaktorowie: wykonanie termoizolacji budynku oraz 
adaptacja pomieszczenia po sklepiku szkolnym na izbę lekcyjną (50.000,-zł).
 3/ koszty wdrożenia systemu ochrony danych osobowych - 5.000,-zł 
4/ koszty opłat za czynności egzekucyjne  5.000,-zł
         Ponadto zgodnie z pismem  Nr ST3-4820-5/2004 Ministra Finansów w sprawie określenia 
ostatecznej kwoty subwencji ogólnej na rok 2004 zwiększona została część oświatowa subwencji 
o kwotę 17.846,-zł, którą przeznacza się na sfinansowanie wzrostu  o  jeden liczby oddziałów  w 
Gimnazjum Publicznym w Jaktorowie. 
       Zgodnie z pismem Nr FIN.I.301/3011/I/45/04 Mazowieckiego Urzędu Wojewódzkiego - Wydział
Finansowy przyznana została dotacja celowa w kwocie 3.800,-zł z przeznaczeniem na zakup
komputera i oprogramowania w związku z realizacją zadań wynikających z ustawy 
o świadczeniach rodzinnych.</t>
  </si>
  <si>
    <t xml:space="preserve">                              Zał. Nr 1  do uchwały Nr  XXIV/ 159 /2004</t>
  </si>
  <si>
    <t xml:space="preserve">                         Rady Gminy Jaktorów z dnia 26 kwietnia  2004r.</t>
  </si>
  <si>
    <t xml:space="preserve">                                                                                 Mirosław Byczak</t>
  </si>
  <si>
    <t xml:space="preserve">                                           Zał.Nr 2  do uchwały Nr XXIV/159 /2004</t>
  </si>
  <si>
    <t>Rady Gminy Jaktorów z dnia 26 kwietnia 2004r</t>
  </si>
  <si>
    <t xml:space="preserve">                                                                                                                                                        Zał. Nr 3 do uchwały Nr XXIV/159/2004</t>
  </si>
  <si>
    <t xml:space="preserve">                                                                                                                                                              Rady Gminy Jaktorów z dnia 26 kwietnia 2004r</t>
  </si>
  <si>
    <t xml:space="preserve">                                     Zał. Nr 4 do uchwały Nr XXIV/159/2004</t>
  </si>
  <si>
    <t>z dnia 26 kwietnia 2004r</t>
  </si>
  <si>
    <t>Zał.Nr 5 do  uchwały  Nr XXIV/159 /2004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</si>
</sst>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top" wrapText="1"/>
    </xf>
    <xf numFmtId="3" fontId="1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A3" sqref="A3:IV3"/>
    </sheetView>
  </sheetViews>
  <sheetFormatPr defaultColWidth="9.00390625" defaultRowHeight="12.75"/>
  <cols>
    <col min="1" max="1" width="6.00390625" style="40" customWidth="1"/>
    <col min="2" max="2" width="9.25390625" style="40" bestFit="1" customWidth="1"/>
    <col min="3" max="3" width="6.625" style="40" customWidth="1"/>
    <col min="4" max="4" width="57.00390625" style="40" customWidth="1"/>
    <col min="5" max="5" width="12.75390625" style="40" customWidth="1"/>
    <col min="6" max="16384" width="9.125" style="40" customWidth="1"/>
  </cols>
  <sheetData>
    <row r="1" ht="17.25" customHeight="1">
      <c r="D1" s="39" t="s">
        <v>141</v>
      </c>
    </row>
    <row r="2" spans="3:4" ht="12.75" customHeight="1">
      <c r="C2" s="121" t="s">
        <v>142</v>
      </c>
      <c r="D2" s="121"/>
    </row>
    <row r="3" spans="3:4" ht="12.75" customHeight="1">
      <c r="C3" s="39"/>
      <c r="D3" s="39"/>
    </row>
    <row r="4" spans="1:5" ht="15">
      <c r="A4" s="41"/>
      <c r="B4" s="125" t="s">
        <v>25</v>
      </c>
      <c r="C4" s="125"/>
      <c r="D4" s="125"/>
      <c r="E4" s="125"/>
    </row>
    <row r="5" spans="1:5" ht="32.25" customHeight="1">
      <c r="A5" s="126" t="s">
        <v>56</v>
      </c>
      <c r="B5" s="126"/>
      <c r="C5" s="126"/>
      <c r="D5" s="126"/>
      <c r="E5" s="126"/>
    </row>
    <row r="6" spans="1:5" ht="12.75" customHeight="1">
      <c r="A6" s="120"/>
      <c r="B6" s="120"/>
      <c r="C6" s="120"/>
      <c r="D6" s="120"/>
      <c r="E6" s="120"/>
    </row>
    <row r="7" spans="1:4" ht="17.25" customHeight="1">
      <c r="A7" s="42"/>
      <c r="B7" s="42" t="s">
        <v>0</v>
      </c>
      <c r="C7" s="42"/>
      <c r="D7" s="42"/>
    </row>
    <row r="8" spans="1:5" s="43" customFormat="1" ht="21.75" customHeight="1">
      <c r="A8" s="19" t="s">
        <v>1</v>
      </c>
      <c r="B8" s="19" t="s">
        <v>2</v>
      </c>
      <c r="C8" s="19" t="s">
        <v>3</v>
      </c>
      <c r="D8" s="19" t="s">
        <v>4</v>
      </c>
      <c r="E8" s="19" t="s">
        <v>5</v>
      </c>
    </row>
    <row r="9" spans="1:5" s="45" customFormat="1" ht="14.25">
      <c r="A9" s="19">
        <v>1</v>
      </c>
      <c r="B9" s="19">
        <v>2</v>
      </c>
      <c r="C9" s="19">
        <v>3</v>
      </c>
      <c r="D9" s="19">
        <v>4</v>
      </c>
      <c r="E9" s="44">
        <v>6</v>
      </c>
    </row>
    <row r="10" spans="1:5" s="49" customFormat="1" ht="18.75" customHeight="1">
      <c r="A10" s="46">
        <v>700</v>
      </c>
      <c r="B10" s="46"/>
      <c r="C10" s="46"/>
      <c r="D10" s="47" t="s">
        <v>38</v>
      </c>
      <c r="E10" s="48">
        <f>E11</f>
        <v>36000</v>
      </c>
    </row>
    <row r="11" spans="1:5" s="45" customFormat="1" ht="15.75" customHeight="1">
      <c r="A11" s="19"/>
      <c r="B11" s="19">
        <v>70005</v>
      </c>
      <c r="C11" s="19"/>
      <c r="D11" s="50" t="s">
        <v>39</v>
      </c>
      <c r="E11" s="51">
        <f>E12</f>
        <v>36000</v>
      </c>
    </row>
    <row r="12" spans="1:5" s="45" customFormat="1" ht="28.5">
      <c r="A12" s="19"/>
      <c r="B12" s="19"/>
      <c r="C12" s="52" t="s">
        <v>40</v>
      </c>
      <c r="D12" s="35" t="s">
        <v>41</v>
      </c>
      <c r="E12" s="51">
        <v>36000</v>
      </c>
    </row>
    <row r="13" spans="1:5" s="45" customFormat="1" ht="42.75">
      <c r="A13" s="95">
        <v>756</v>
      </c>
      <c r="B13" s="19"/>
      <c r="C13" s="19"/>
      <c r="D13" s="34" t="s">
        <v>42</v>
      </c>
      <c r="E13" s="48">
        <f>E14</f>
        <v>429000</v>
      </c>
    </row>
    <row r="14" spans="1:5" s="45" customFormat="1" ht="42.75">
      <c r="A14" s="19"/>
      <c r="B14" s="94">
        <v>75615</v>
      </c>
      <c r="C14" s="19"/>
      <c r="D14" s="38" t="s">
        <v>43</v>
      </c>
      <c r="E14" s="51">
        <f>E15+E16+E17</f>
        <v>429000</v>
      </c>
    </row>
    <row r="15" spans="1:5" s="45" customFormat="1" ht="15.75" customHeight="1">
      <c r="A15" s="19"/>
      <c r="B15" s="19"/>
      <c r="C15" s="52" t="s">
        <v>44</v>
      </c>
      <c r="D15" s="50" t="s">
        <v>45</v>
      </c>
      <c r="E15" s="51">
        <v>400000</v>
      </c>
    </row>
    <row r="16" spans="1:5" s="45" customFormat="1" ht="15.75" customHeight="1">
      <c r="A16" s="19"/>
      <c r="B16" s="19"/>
      <c r="C16" s="52" t="s">
        <v>92</v>
      </c>
      <c r="D16" s="50" t="s">
        <v>93</v>
      </c>
      <c r="E16" s="51">
        <v>10000</v>
      </c>
    </row>
    <row r="17" spans="1:5" s="45" customFormat="1" ht="15.75" customHeight="1">
      <c r="A17" s="19"/>
      <c r="B17" s="19"/>
      <c r="C17" s="52" t="s">
        <v>46</v>
      </c>
      <c r="D17" s="50" t="s">
        <v>47</v>
      </c>
      <c r="E17" s="51">
        <v>19000</v>
      </c>
    </row>
    <row r="18" spans="1:5" s="49" customFormat="1" ht="20.25" customHeight="1">
      <c r="A18" s="53" t="s">
        <v>33</v>
      </c>
      <c r="B18" s="46"/>
      <c r="C18" s="53"/>
      <c r="D18" s="54" t="s">
        <v>16</v>
      </c>
      <c r="E18" s="55">
        <f>E19</f>
        <v>17846</v>
      </c>
    </row>
    <row r="19" spans="1:5" s="43" customFormat="1" ht="29.25" customHeight="1">
      <c r="A19" s="19"/>
      <c r="B19" s="52" t="s">
        <v>36</v>
      </c>
      <c r="C19" s="52"/>
      <c r="D19" s="35" t="s">
        <v>60</v>
      </c>
      <c r="E19" s="56">
        <f>E20</f>
        <v>17846</v>
      </c>
    </row>
    <row r="20" spans="1:5" s="49" customFormat="1" ht="15.75" customHeight="1">
      <c r="A20" s="46"/>
      <c r="B20" s="46"/>
      <c r="C20" s="52" t="s">
        <v>37</v>
      </c>
      <c r="D20" s="35" t="s">
        <v>17</v>
      </c>
      <c r="E20" s="56">
        <v>17846</v>
      </c>
    </row>
    <row r="21" spans="1:5" s="49" customFormat="1" ht="18.75" customHeight="1">
      <c r="A21" s="46">
        <v>852</v>
      </c>
      <c r="B21" s="46"/>
      <c r="C21" s="53"/>
      <c r="D21" s="34" t="s">
        <v>57</v>
      </c>
      <c r="E21" s="55">
        <f>E22</f>
        <v>3800</v>
      </c>
    </row>
    <row r="22" spans="1:5" s="49" customFormat="1" ht="30.75" customHeight="1">
      <c r="A22" s="46"/>
      <c r="B22" s="19">
        <v>85212</v>
      </c>
      <c r="C22" s="52"/>
      <c r="D22" s="35" t="s">
        <v>58</v>
      </c>
      <c r="E22" s="56">
        <f>E23</f>
        <v>3800</v>
      </c>
    </row>
    <row r="23" spans="1:5" s="49" customFormat="1" ht="41.25" customHeight="1">
      <c r="A23" s="46"/>
      <c r="B23" s="46"/>
      <c r="C23" s="52" t="s">
        <v>62</v>
      </c>
      <c r="D23" s="35" t="s">
        <v>59</v>
      </c>
      <c r="E23" s="56">
        <v>3800</v>
      </c>
    </row>
    <row r="24" spans="1:5" ht="21" customHeight="1">
      <c r="A24" s="57"/>
      <c r="B24" s="57"/>
      <c r="C24" s="57"/>
      <c r="D24" s="57" t="s">
        <v>26</v>
      </c>
      <c r="E24" s="56">
        <f>E10+E13+E18+E21</f>
        <v>486646</v>
      </c>
    </row>
    <row r="25" spans="1:5" s="42" customFormat="1" ht="14.25">
      <c r="A25" s="58"/>
      <c r="B25" s="58"/>
      <c r="C25" s="58"/>
      <c r="D25" s="58"/>
      <c r="E25" s="59"/>
    </row>
    <row r="26" spans="1:5" ht="14.25">
      <c r="A26" s="58"/>
      <c r="B26" s="58" t="s">
        <v>6</v>
      </c>
      <c r="C26" s="58"/>
      <c r="D26" s="58"/>
      <c r="E26" s="59"/>
    </row>
    <row r="27" spans="1:5" s="45" customFormat="1" ht="17.25" customHeight="1">
      <c r="A27" s="19" t="s">
        <v>1</v>
      </c>
      <c r="B27" s="19" t="s">
        <v>2</v>
      </c>
      <c r="C27" s="19" t="s">
        <v>3</v>
      </c>
      <c r="D27" s="19" t="s">
        <v>24</v>
      </c>
      <c r="E27" s="44" t="s">
        <v>5</v>
      </c>
    </row>
    <row r="28" spans="1:5" s="45" customFormat="1" ht="15.75" customHeight="1">
      <c r="A28" s="19">
        <v>1</v>
      </c>
      <c r="B28" s="19">
        <v>2</v>
      </c>
      <c r="C28" s="19">
        <v>3</v>
      </c>
      <c r="D28" s="19">
        <v>4</v>
      </c>
      <c r="E28" s="44">
        <v>5</v>
      </c>
    </row>
    <row r="29" spans="1:5" s="49" customFormat="1" ht="18.75" customHeight="1">
      <c r="A29" s="53" t="s">
        <v>10</v>
      </c>
      <c r="B29" s="46"/>
      <c r="C29" s="46"/>
      <c r="D29" s="47" t="s">
        <v>9</v>
      </c>
      <c r="E29" s="48">
        <f>E30</f>
        <v>55000</v>
      </c>
    </row>
    <row r="30" spans="1:5" s="45" customFormat="1" ht="15.75" customHeight="1">
      <c r="A30" s="19"/>
      <c r="B30" s="52" t="s">
        <v>11</v>
      </c>
      <c r="C30" s="19"/>
      <c r="D30" s="50" t="s">
        <v>21</v>
      </c>
      <c r="E30" s="51">
        <f>E31</f>
        <v>55000</v>
      </c>
    </row>
    <row r="31" spans="1:5" s="45" customFormat="1" ht="15.75" customHeight="1">
      <c r="A31" s="19"/>
      <c r="B31" s="19"/>
      <c r="C31" s="19">
        <v>6050</v>
      </c>
      <c r="D31" s="50" t="s">
        <v>48</v>
      </c>
      <c r="E31" s="51">
        <v>55000</v>
      </c>
    </row>
    <row r="32" spans="1:5" s="49" customFormat="1" ht="21.75" customHeight="1">
      <c r="A32" s="46">
        <v>750</v>
      </c>
      <c r="B32" s="46"/>
      <c r="C32" s="46"/>
      <c r="D32" s="47" t="s">
        <v>96</v>
      </c>
      <c r="E32" s="48">
        <f>E33</f>
        <v>5000</v>
      </c>
    </row>
    <row r="33" spans="1:5" s="45" customFormat="1" ht="18.75" customHeight="1">
      <c r="A33" s="19"/>
      <c r="B33" s="19">
        <v>75023</v>
      </c>
      <c r="C33" s="19"/>
      <c r="D33" s="50" t="s">
        <v>97</v>
      </c>
      <c r="E33" s="51">
        <f>E34</f>
        <v>5000</v>
      </c>
    </row>
    <row r="34" spans="1:5" s="45" customFormat="1" ht="15.75" customHeight="1">
      <c r="A34" s="19"/>
      <c r="B34" s="19"/>
      <c r="C34" s="19">
        <v>4300</v>
      </c>
      <c r="D34" s="50" t="s">
        <v>29</v>
      </c>
      <c r="E34" s="51">
        <v>5000</v>
      </c>
    </row>
    <row r="35" spans="1:5" s="49" customFormat="1" ht="42.75" customHeight="1">
      <c r="A35" s="95">
        <v>756</v>
      </c>
      <c r="B35" s="46"/>
      <c r="C35" s="46"/>
      <c r="D35" s="18" t="s">
        <v>42</v>
      </c>
      <c r="E35" s="48">
        <f>E36</f>
        <v>5000</v>
      </c>
    </row>
    <row r="36" spans="1:5" s="45" customFormat="1" ht="27.75" customHeight="1">
      <c r="A36" s="19"/>
      <c r="B36" s="94">
        <v>75647</v>
      </c>
      <c r="C36" s="19"/>
      <c r="D36" s="24" t="s">
        <v>98</v>
      </c>
      <c r="E36" s="51">
        <f>E37</f>
        <v>5000</v>
      </c>
    </row>
    <row r="37" spans="1:5" s="45" customFormat="1" ht="15.75" customHeight="1">
      <c r="A37" s="19"/>
      <c r="B37" s="19"/>
      <c r="C37" s="19">
        <v>4430</v>
      </c>
      <c r="D37" s="50" t="s">
        <v>99</v>
      </c>
      <c r="E37" s="51">
        <v>5000</v>
      </c>
    </row>
    <row r="38" spans="1:5" s="60" customFormat="1" ht="20.25" customHeight="1">
      <c r="A38" s="53" t="s">
        <v>34</v>
      </c>
      <c r="B38" s="46"/>
      <c r="C38" s="46"/>
      <c r="D38" s="36" t="s">
        <v>14</v>
      </c>
      <c r="E38" s="56">
        <f>E39+E41+E45</f>
        <v>417846</v>
      </c>
    </row>
    <row r="39" spans="1:5" ht="18.75" customHeight="1">
      <c r="A39" s="19"/>
      <c r="B39" s="52" t="s">
        <v>35</v>
      </c>
      <c r="C39" s="19"/>
      <c r="D39" s="37" t="s">
        <v>15</v>
      </c>
      <c r="E39" s="56">
        <f>E40</f>
        <v>350000</v>
      </c>
    </row>
    <row r="40" spans="1:5" ht="15.75" customHeight="1">
      <c r="A40" s="19"/>
      <c r="B40" s="19"/>
      <c r="C40" s="19">
        <v>4270</v>
      </c>
      <c r="D40" s="57" t="s">
        <v>30</v>
      </c>
      <c r="E40" s="56">
        <v>350000</v>
      </c>
    </row>
    <row r="41" spans="1:5" ht="17.25" customHeight="1">
      <c r="A41" s="19"/>
      <c r="B41" s="19">
        <v>80110</v>
      </c>
      <c r="C41" s="19"/>
      <c r="D41" s="35" t="s">
        <v>23</v>
      </c>
      <c r="E41" s="56">
        <f>E42+E43+E44</f>
        <v>66846</v>
      </c>
    </row>
    <row r="42" spans="1:5" ht="17.25" customHeight="1">
      <c r="A42" s="19"/>
      <c r="B42" s="19"/>
      <c r="C42" s="19">
        <v>4010</v>
      </c>
      <c r="D42" s="35" t="s">
        <v>27</v>
      </c>
      <c r="E42" s="56">
        <v>16346</v>
      </c>
    </row>
    <row r="43" spans="1:5" ht="15.75" customHeight="1">
      <c r="A43" s="19"/>
      <c r="B43" s="19"/>
      <c r="C43" s="19">
        <v>4240</v>
      </c>
      <c r="D43" s="35" t="s">
        <v>94</v>
      </c>
      <c r="E43" s="56">
        <v>500</v>
      </c>
    </row>
    <row r="44" spans="1:5" ht="15.75" customHeight="1">
      <c r="A44" s="19"/>
      <c r="B44" s="19"/>
      <c r="C44" s="19">
        <v>4270</v>
      </c>
      <c r="D44" s="35" t="s">
        <v>30</v>
      </c>
      <c r="E44" s="56">
        <v>50000</v>
      </c>
    </row>
    <row r="45" spans="1:5" ht="15.75" customHeight="1">
      <c r="A45" s="19"/>
      <c r="B45" s="19">
        <v>80146</v>
      </c>
      <c r="C45" s="19"/>
      <c r="D45" s="35" t="s">
        <v>28</v>
      </c>
      <c r="E45" s="56">
        <f>E46</f>
        <v>1000</v>
      </c>
    </row>
    <row r="46" spans="1:5" ht="15.75" customHeight="1">
      <c r="A46" s="19"/>
      <c r="B46" s="19"/>
      <c r="C46" s="19">
        <v>4410</v>
      </c>
      <c r="D46" s="35" t="s">
        <v>95</v>
      </c>
      <c r="E46" s="56">
        <v>1000</v>
      </c>
    </row>
    <row r="47" spans="1:5" s="60" customFormat="1" ht="18.75" customHeight="1">
      <c r="A47" s="46">
        <v>852</v>
      </c>
      <c r="B47" s="46"/>
      <c r="C47" s="46"/>
      <c r="D47" s="34" t="s">
        <v>57</v>
      </c>
      <c r="E47" s="55">
        <f>E48</f>
        <v>3800</v>
      </c>
    </row>
    <row r="48" spans="1:5" ht="29.25" customHeight="1">
      <c r="A48" s="19"/>
      <c r="B48" s="19">
        <v>85212</v>
      </c>
      <c r="C48" s="19"/>
      <c r="D48" s="35" t="s">
        <v>58</v>
      </c>
      <c r="E48" s="56">
        <f>E49</f>
        <v>3800</v>
      </c>
    </row>
    <row r="49" spans="1:5" ht="15.75" customHeight="1">
      <c r="A49" s="19"/>
      <c r="B49" s="19"/>
      <c r="C49" s="19">
        <v>6060</v>
      </c>
      <c r="D49" s="35" t="s">
        <v>61</v>
      </c>
      <c r="E49" s="56">
        <v>3800</v>
      </c>
    </row>
    <row r="50" spans="1:5" ht="16.5" customHeight="1">
      <c r="A50" s="57"/>
      <c r="B50" s="57"/>
      <c r="C50" s="57"/>
      <c r="D50" s="57" t="s">
        <v>7</v>
      </c>
      <c r="E50" s="56">
        <f>E29+E32+E35+E38+E47</f>
        <v>486646</v>
      </c>
    </row>
    <row r="51" spans="1:5" ht="377.25" customHeight="1">
      <c r="A51" s="123" t="s">
        <v>140</v>
      </c>
      <c r="B51" s="123"/>
      <c r="C51" s="123"/>
      <c r="D51" s="123"/>
      <c r="E51" s="123"/>
    </row>
    <row r="52" spans="1:5" ht="18.75" customHeight="1">
      <c r="A52" s="33"/>
      <c r="B52" s="33"/>
      <c r="C52" s="33"/>
      <c r="D52" s="33"/>
      <c r="E52" s="33"/>
    </row>
    <row r="53" spans="4:5" ht="12.75">
      <c r="D53" s="124" t="s">
        <v>22</v>
      </c>
      <c r="E53" s="124"/>
    </row>
    <row r="55" spans="4:5" ht="18" customHeight="1">
      <c r="D55" s="122" t="s">
        <v>143</v>
      </c>
      <c r="E55" s="122"/>
    </row>
  </sheetData>
  <mergeCells count="6">
    <mergeCell ref="C2:D2"/>
    <mergeCell ref="D55:E55"/>
    <mergeCell ref="A51:E51"/>
    <mergeCell ref="D53:E53"/>
    <mergeCell ref="B4:E4"/>
    <mergeCell ref="A5:E5"/>
  </mergeCells>
  <printOptions/>
  <pageMargins left="0.79" right="0.24" top="0.53" bottom="0.46" header="0.35" footer="0.46"/>
  <pageSetup horizontalDpi="300" verticalDpi="3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C2" sqref="C2:E2"/>
    </sheetView>
  </sheetViews>
  <sheetFormatPr defaultColWidth="9.00390625" defaultRowHeight="12.75"/>
  <cols>
    <col min="1" max="1" width="7.25390625" style="3" customWidth="1"/>
    <col min="2" max="2" width="9.125" style="3" customWidth="1"/>
    <col min="3" max="3" width="6.75390625" style="3" customWidth="1"/>
    <col min="4" max="4" width="51.75390625" style="3" customWidth="1"/>
    <col min="5" max="5" width="16.125" style="3" customWidth="1"/>
    <col min="6" max="16384" width="9.125" style="3" customWidth="1"/>
  </cols>
  <sheetData>
    <row r="1" spans="3:5" ht="14.25">
      <c r="C1" s="127" t="s">
        <v>144</v>
      </c>
      <c r="D1" s="127"/>
      <c r="E1" s="127"/>
    </row>
    <row r="2" spans="3:5" ht="14.25">
      <c r="C2" s="127" t="s">
        <v>145</v>
      </c>
      <c r="D2" s="127"/>
      <c r="E2" s="127"/>
    </row>
    <row r="5" spans="2:5" ht="14.25">
      <c r="B5" s="128" t="s">
        <v>49</v>
      </c>
      <c r="C5" s="128"/>
      <c r="D5" s="128"/>
      <c r="E5" s="128"/>
    </row>
    <row r="6" spans="1:5" ht="18.75" customHeight="1">
      <c r="A6" s="128"/>
      <c r="B6" s="128"/>
      <c r="C6" s="128"/>
      <c r="D6" s="128"/>
      <c r="E6" s="128"/>
    </row>
    <row r="7" spans="2:5" ht="14.25">
      <c r="B7" s="17"/>
      <c r="C7" s="17"/>
      <c r="D7" s="17"/>
      <c r="E7" s="17"/>
    </row>
    <row r="8" ht="14.25">
      <c r="B8" s="3" t="s">
        <v>6</v>
      </c>
    </row>
    <row r="9" spans="1:5" s="17" customFormat="1" ht="27" customHeight="1">
      <c r="A9" s="4" t="s">
        <v>1</v>
      </c>
      <c r="B9" s="4" t="s">
        <v>2</v>
      </c>
      <c r="C9" s="4" t="s">
        <v>3</v>
      </c>
      <c r="D9" s="4" t="s">
        <v>12</v>
      </c>
      <c r="E9" s="19" t="s">
        <v>5</v>
      </c>
    </row>
    <row r="10" spans="1:5" s="30" customFormat="1" ht="19.5" customHeight="1">
      <c r="A10" s="11">
        <v>851</v>
      </c>
      <c r="B10" s="11"/>
      <c r="C10" s="11"/>
      <c r="D10" s="13" t="s">
        <v>50</v>
      </c>
      <c r="E10" s="14">
        <f>E11</f>
        <v>19845</v>
      </c>
    </row>
    <row r="11" spans="1:5" s="31" customFormat="1" ht="19.5" customHeight="1">
      <c r="A11" s="26"/>
      <c r="B11" s="4">
        <v>85154</v>
      </c>
      <c r="C11" s="26"/>
      <c r="D11" s="26" t="s">
        <v>51</v>
      </c>
      <c r="E11" s="16">
        <f>E12+E13+E14</f>
        <v>19845</v>
      </c>
    </row>
    <row r="12" spans="1:5" s="31" customFormat="1" ht="15" customHeight="1">
      <c r="A12" s="26"/>
      <c r="B12" s="4"/>
      <c r="C12" s="4">
        <v>3110</v>
      </c>
      <c r="D12" s="10" t="s">
        <v>18</v>
      </c>
      <c r="E12" s="16">
        <v>10000</v>
      </c>
    </row>
    <row r="13" spans="1:5" s="31" customFormat="1" ht="15" customHeight="1">
      <c r="A13" s="26"/>
      <c r="B13" s="4"/>
      <c r="C13" s="4">
        <v>4210</v>
      </c>
      <c r="D13" s="10" t="s">
        <v>52</v>
      </c>
      <c r="E13" s="16">
        <v>3845</v>
      </c>
    </row>
    <row r="14" spans="1:5" s="31" customFormat="1" ht="16.5" customHeight="1">
      <c r="A14" s="26"/>
      <c r="B14" s="4"/>
      <c r="C14" s="4">
        <v>4270</v>
      </c>
      <c r="D14" s="26" t="s">
        <v>30</v>
      </c>
      <c r="E14" s="16">
        <v>6000</v>
      </c>
    </row>
    <row r="15" spans="1:5" s="32" customFormat="1" ht="16.5" customHeight="1">
      <c r="A15" s="12">
        <v>900</v>
      </c>
      <c r="B15" s="11"/>
      <c r="C15" s="11"/>
      <c r="D15" s="12" t="s">
        <v>31</v>
      </c>
      <c r="E15" s="15">
        <f>E16</f>
        <v>409943</v>
      </c>
    </row>
    <row r="16" spans="1:5" s="31" customFormat="1" ht="16.5" customHeight="1">
      <c r="A16" s="26"/>
      <c r="B16" s="4">
        <v>90001</v>
      </c>
      <c r="C16" s="4"/>
      <c r="D16" s="26" t="s">
        <v>32</v>
      </c>
      <c r="E16" s="16">
        <f>E17</f>
        <v>409943</v>
      </c>
    </row>
    <row r="17" spans="1:5" s="31" customFormat="1" ht="16.5" customHeight="1">
      <c r="A17" s="26"/>
      <c r="B17" s="4"/>
      <c r="C17" s="4">
        <v>6050</v>
      </c>
      <c r="D17" s="26" t="s">
        <v>53</v>
      </c>
      <c r="E17" s="16">
        <v>409943</v>
      </c>
    </row>
    <row r="18" spans="1:5" s="21" customFormat="1" ht="21.75" customHeight="1">
      <c r="A18" s="7"/>
      <c r="B18" s="7"/>
      <c r="C18" s="7"/>
      <c r="D18" s="7" t="s">
        <v>13</v>
      </c>
      <c r="E18" s="8">
        <f>E10+E15</f>
        <v>429788</v>
      </c>
    </row>
    <row r="19" spans="4:5" ht="14.25">
      <c r="D19" s="22"/>
      <c r="E19" s="23"/>
    </row>
    <row r="20" spans="1:5" ht="29.25" customHeight="1">
      <c r="A20" s="129" t="s">
        <v>54</v>
      </c>
      <c r="B20" s="129"/>
      <c r="C20" s="129"/>
      <c r="D20" s="129"/>
      <c r="E20" s="129"/>
    </row>
    <row r="21" spans="1:5" ht="14.25" customHeight="1">
      <c r="A21" s="129"/>
      <c r="B21" s="129"/>
      <c r="C21" s="129"/>
      <c r="D21" s="129"/>
      <c r="E21" s="129"/>
    </row>
    <row r="22" spans="1:5" ht="63" customHeight="1">
      <c r="A22" s="129"/>
      <c r="B22" s="129"/>
      <c r="C22" s="129"/>
      <c r="D22" s="129"/>
      <c r="E22" s="129"/>
    </row>
    <row r="23" spans="1:5" ht="7.5" customHeight="1" hidden="1">
      <c r="A23" s="129"/>
      <c r="B23" s="129"/>
      <c r="C23" s="129"/>
      <c r="D23" s="129"/>
      <c r="E23" s="129"/>
    </row>
    <row r="25" spans="4:5" ht="14.25">
      <c r="D25" s="127" t="s">
        <v>8</v>
      </c>
      <c r="E25" s="127"/>
    </row>
    <row r="27" spans="4:5" ht="14.25">
      <c r="D27" s="128" t="s">
        <v>55</v>
      </c>
      <c r="E27" s="128"/>
    </row>
  </sheetData>
  <mergeCells count="7">
    <mergeCell ref="C1:E1"/>
    <mergeCell ref="C2:E2"/>
    <mergeCell ref="D27:E27"/>
    <mergeCell ref="D25:E25"/>
    <mergeCell ref="A20:E23"/>
    <mergeCell ref="A6:E6"/>
    <mergeCell ref="B5:E5"/>
  </mergeCells>
  <printOptions/>
  <pageMargins left="0.51" right="0.49" top="1" bottom="1" header="0.5" footer="0.5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2" sqref="A2:H2"/>
    </sheetView>
  </sheetViews>
  <sheetFormatPr defaultColWidth="9.00390625" defaultRowHeight="12.75"/>
  <cols>
    <col min="1" max="1" width="6.625" style="3" customWidth="1"/>
    <col min="2" max="2" width="10.00390625" style="3" customWidth="1"/>
    <col min="3" max="3" width="7.75390625" style="3" customWidth="1"/>
    <col min="4" max="4" width="54.00390625" style="3" customWidth="1"/>
    <col min="5" max="5" width="14.00390625" style="3" customWidth="1"/>
    <col min="6" max="6" width="13.375" style="3" customWidth="1"/>
    <col min="7" max="7" width="14.25390625" style="3" customWidth="1"/>
    <col min="8" max="8" width="13.00390625" style="3" customWidth="1"/>
    <col min="9" max="16384" width="9.125" style="3" customWidth="1"/>
  </cols>
  <sheetData>
    <row r="1" spans="1:8" ht="14.25">
      <c r="A1" s="128" t="s">
        <v>146</v>
      </c>
      <c r="B1" s="128"/>
      <c r="C1" s="128"/>
      <c r="D1" s="128"/>
      <c r="E1" s="128"/>
      <c r="F1" s="128"/>
      <c r="G1" s="128"/>
      <c r="H1" s="128"/>
    </row>
    <row r="2" spans="1:8" ht="14.25">
      <c r="A2" s="132" t="s">
        <v>147</v>
      </c>
      <c r="B2" s="132"/>
      <c r="C2" s="132"/>
      <c r="D2" s="132"/>
      <c r="E2" s="132"/>
      <c r="F2" s="132"/>
      <c r="G2" s="132"/>
      <c r="H2" s="132"/>
    </row>
    <row r="3" spans="1:8" ht="14.25">
      <c r="A3" s="31"/>
      <c r="B3" s="31"/>
      <c r="C3" s="31"/>
      <c r="D3" s="31"/>
      <c r="E3" s="31"/>
      <c r="F3" s="31"/>
      <c r="G3" s="31"/>
      <c r="H3" s="31"/>
    </row>
    <row r="4" spans="1:7" ht="14.25">
      <c r="A4" s="128" t="s">
        <v>100</v>
      </c>
      <c r="B4" s="128"/>
      <c r="C4" s="128"/>
      <c r="D4" s="128"/>
      <c r="E4" s="128"/>
      <c r="F4" s="128"/>
      <c r="G4" s="128"/>
    </row>
    <row r="5" spans="1:7" ht="14.25">
      <c r="A5" s="133" t="s">
        <v>0</v>
      </c>
      <c r="B5" s="133"/>
      <c r="C5" s="17"/>
      <c r="D5" s="17"/>
      <c r="E5" s="17"/>
      <c r="F5" s="17"/>
      <c r="G5" s="17"/>
    </row>
    <row r="6" spans="1:8" s="17" customFormat="1" ht="28.5" customHeight="1">
      <c r="A6" s="9" t="s">
        <v>1</v>
      </c>
      <c r="B6" s="9" t="s">
        <v>2</v>
      </c>
      <c r="C6" s="9" t="s">
        <v>3</v>
      </c>
      <c r="D6" s="9" t="s">
        <v>24</v>
      </c>
      <c r="E6" s="96" t="s">
        <v>66</v>
      </c>
      <c r="F6" s="96" t="s">
        <v>101</v>
      </c>
      <c r="G6" s="96" t="s">
        <v>102</v>
      </c>
      <c r="H6" s="96" t="s">
        <v>69</v>
      </c>
    </row>
    <row r="7" spans="1:8" s="17" customFormat="1" ht="14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s="30" customFormat="1" ht="15.75" customHeight="1">
      <c r="A8" s="11">
        <v>852</v>
      </c>
      <c r="B8" s="11"/>
      <c r="C8" s="20"/>
      <c r="D8" s="97" t="s">
        <v>57</v>
      </c>
      <c r="E8" s="15"/>
      <c r="F8" s="14">
        <f>F9</f>
        <v>3800</v>
      </c>
      <c r="G8" s="98"/>
      <c r="H8" s="14">
        <f>F8</f>
        <v>3800</v>
      </c>
    </row>
    <row r="9" spans="1:8" s="17" customFormat="1" ht="29.25" customHeight="1">
      <c r="A9" s="4"/>
      <c r="B9" s="4">
        <v>85212</v>
      </c>
      <c r="C9" s="9"/>
      <c r="D9" s="35" t="s">
        <v>58</v>
      </c>
      <c r="E9" s="16"/>
      <c r="F9" s="6">
        <f>F10</f>
        <v>3800</v>
      </c>
      <c r="G9" s="99"/>
      <c r="H9" s="6">
        <f>F9</f>
        <v>3800</v>
      </c>
    </row>
    <row r="10" spans="1:8" s="17" customFormat="1" ht="44.25" customHeight="1">
      <c r="A10" s="4"/>
      <c r="B10" s="4"/>
      <c r="C10" s="9">
        <v>6310</v>
      </c>
      <c r="D10" s="35" t="s">
        <v>59</v>
      </c>
      <c r="E10" s="16"/>
      <c r="F10" s="6">
        <v>3800</v>
      </c>
      <c r="G10" s="99"/>
      <c r="H10" s="6">
        <f>F10</f>
        <v>3800</v>
      </c>
    </row>
    <row r="11" spans="1:8" s="21" customFormat="1" ht="18" customHeight="1">
      <c r="A11" s="7"/>
      <c r="B11" s="7"/>
      <c r="C11" s="7"/>
      <c r="D11" s="7" t="s">
        <v>103</v>
      </c>
      <c r="E11" s="25"/>
      <c r="F11" s="6">
        <f>F8</f>
        <v>3800</v>
      </c>
      <c r="G11" s="25"/>
      <c r="H11" s="8">
        <f>H8</f>
        <v>3800</v>
      </c>
    </row>
    <row r="12" ht="17.25" customHeight="1">
      <c r="A12" s="3" t="s">
        <v>6</v>
      </c>
    </row>
    <row r="13" spans="1:8" ht="30.75" customHeight="1">
      <c r="A13" s="9" t="s">
        <v>1</v>
      </c>
      <c r="B13" s="9" t="s">
        <v>2</v>
      </c>
      <c r="C13" s="9" t="s">
        <v>3</v>
      </c>
      <c r="D13" s="9" t="s">
        <v>24</v>
      </c>
      <c r="E13" s="96" t="s">
        <v>66</v>
      </c>
      <c r="F13" s="96" t="s">
        <v>101</v>
      </c>
      <c r="G13" s="96" t="s">
        <v>102</v>
      </c>
      <c r="H13" s="96" t="s">
        <v>69</v>
      </c>
    </row>
    <row r="14" spans="1:8" s="17" customFormat="1" ht="14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</row>
    <row r="15" spans="1:8" ht="15.75" customHeight="1">
      <c r="A15" s="13">
        <v>852</v>
      </c>
      <c r="B15" s="29"/>
      <c r="C15" s="11"/>
      <c r="D15" s="18" t="s">
        <v>57</v>
      </c>
      <c r="E15" s="16"/>
      <c r="F15" s="14">
        <f>F16</f>
        <v>3800</v>
      </c>
      <c r="G15" s="14"/>
      <c r="H15" s="14">
        <f>F15</f>
        <v>3800</v>
      </c>
    </row>
    <row r="16" spans="1:8" ht="29.25" customHeight="1">
      <c r="A16" s="5"/>
      <c r="B16" s="27">
        <v>85212</v>
      </c>
      <c r="C16" s="4"/>
      <c r="D16" s="35" t="s">
        <v>58</v>
      </c>
      <c r="E16" s="16"/>
      <c r="F16" s="6">
        <f>F17</f>
        <v>3800</v>
      </c>
      <c r="G16" s="6"/>
      <c r="H16" s="6">
        <f>F16</f>
        <v>3800</v>
      </c>
    </row>
    <row r="17" spans="1:8" ht="18.75" customHeight="1">
      <c r="A17" s="5"/>
      <c r="B17" s="27"/>
      <c r="C17" s="4">
        <v>6060</v>
      </c>
      <c r="D17" s="24" t="s">
        <v>61</v>
      </c>
      <c r="E17" s="16"/>
      <c r="F17" s="6">
        <v>3800</v>
      </c>
      <c r="G17" s="6"/>
      <c r="H17" s="6">
        <f>F17</f>
        <v>3800</v>
      </c>
    </row>
    <row r="18" spans="1:8" s="21" customFormat="1" ht="15">
      <c r="A18" s="7"/>
      <c r="B18" s="7"/>
      <c r="C18" s="7"/>
      <c r="D18" s="7" t="s">
        <v>104</v>
      </c>
      <c r="E18" s="25"/>
      <c r="F18" s="6">
        <f>F15</f>
        <v>3800</v>
      </c>
      <c r="G18" s="8"/>
      <c r="H18" s="8">
        <f>H15</f>
        <v>3800</v>
      </c>
    </row>
    <row r="19" spans="5:8" ht="18.75" customHeight="1">
      <c r="E19" s="130" t="s">
        <v>105</v>
      </c>
      <c r="F19" s="130"/>
      <c r="G19" s="130"/>
      <c r="H19" s="130"/>
    </row>
    <row r="20" spans="5:7" ht="24.75" customHeight="1">
      <c r="E20" s="92"/>
      <c r="F20" s="131" t="s">
        <v>106</v>
      </c>
      <c r="G20" s="131"/>
    </row>
  </sheetData>
  <mergeCells count="6">
    <mergeCell ref="E19:H19"/>
    <mergeCell ref="F20:G20"/>
    <mergeCell ref="A1:H1"/>
    <mergeCell ref="A2:H2"/>
    <mergeCell ref="A4:G4"/>
    <mergeCell ref="A5:B5"/>
  </mergeCells>
  <printOptions/>
  <pageMargins left="0.75" right="0.46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3">
      <selection activeCell="C3" sqref="C3:E3"/>
    </sheetView>
  </sheetViews>
  <sheetFormatPr defaultColWidth="9.00390625" defaultRowHeight="12.75"/>
  <cols>
    <col min="1" max="1" width="5.25390625" style="0" customWidth="1"/>
    <col min="2" max="2" width="33.375" style="0" customWidth="1"/>
    <col min="3" max="3" width="15.25390625" style="0" customWidth="1"/>
    <col min="4" max="4" width="10.125" style="0" customWidth="1"/>
    <col min="5" max="5" width="13.75390625" style="0" customWidth="1"/>
    <col min="6" max="6" width="11.25390625" style="0" customWidth="1"/>
  </cols>
  <sheetData>
    <row r="1" spans="1:6" s="2" customFormat="1" ht="33" customHeight="1">
      <c r="A1" s="100"/>
      <c r="B1" s="134" t="s">
        <v>148</v>
      </c>
      <c r="C1" s="134"/>
      <c r="D1" s="134"/>
      <c r="E1" s="134"/>
      <c r="F1" s="134"/>
    </row>
    <row r="2" spans="1:6" ht="15">
      <c r="A2" s="101"/>
      <c r="B2" s="101"/>
      <c r="C2" s="100"/>
      <c r="D2" s="100" t="s">
        <v>20</v>
      </c>
      <c r="E2" s="100"/>
      <c r="F2" s="100"/>
    </row>
    <row r="3" spans="1:7" ht="15">
      <c r="A3" s="101"/>
      <c r="B3" s="101"/>
      <c r="C3" s="134" t="s">
        <v>149</v>
      </c>
      <c r="D3" s="134"/>
      <c r="E3" s="134"/>
      <c r="F3" s="100"/>
      <c r="G3" s="2"/>
    </row>
    <row r="4" spans="1:6" ht="15">
      <c r="A4" s="101"/>
      <c r="B4" s="101"/>
      <c r="C4" s="101"/>
      <c r="D4" s="101"/>
      <c r="E4" s="101"/>
      <c r="F4" s="101"/>
    </row>
    <row r="5" spans="1:6" ht="15">
      <c r="A5" s="101"/>
      <c r="B5" s="134" t="s">
        <v>107</v>
      </c>
      <c r="C5" s="134"/>
      <c r="D5" s="134"/>
      <c r="E5" s="134"/>
      <c r="F5" s="134"/>
    </row>
    <row r="6" spans="1:6" ht="15.75">
      <c r="A6" s="101"/>
      <c r="B6" s="101"/>
      <c r="C6" s="102" t="s">
        <v>108</v>
      </c>
      <c r="D6" s="101"/>
      <c r="E6" s="101"/>
      <c r="F6" s="101"/>
    </row>
    <row r="7" spans="1:6" ht="15.75">
      <c r="A7" s="101"/>
      <c r="B7" s="101"/>
      <c r="C7" s="102"/>
      <c r="D7" s="101"/>
      <c r="E7" s="101"/>
      <c r="F7" s="101"/>
    </row>
    <row r="8" spans="1:6" s="107" customFormat="1" ht="45">
      <c r="A8" s="103" t="s">
        <v>64</v>
      </c>
      <c r="B8" s="103" t="s">
        <v>4</v>
      </c>
      <c r="C8" s="104" t="s">
        <v>109</v>
      </c>
      <c r="D8" s="103" t="s">
        <v>110</v>
      </c>
      <c r="E8" s="105" t="s">
        <v>101</v>
      </c>
      <c r="F8" s="106" t="s">
        <v>69</v>
      </c>
    </row>
    <row r="9" spans="1:6" ht="14.25">
      <c r="A9" s="108">
        <v>1</v>
      </c>
      <c r="B9" s="108">
        <v>2</v>
      </c>
      <c r="C9" s="108">
        <v>3</v>
      </c>
      <c r="D9" s="108">
        <v>4</v>
      </c>
      <c r="E9" s="108">
        <v>5</v>
      </c>
      <c r="F9" s="108">
        <v>6</v>
      </c>
    </row>
    <row r="10" spans="1:6" ht="14.25">
      <c r="A10" s="108" t="s">
        <v>111</v>
      </c>
      <c r="B10" s="6" t="s">
        <v>112</v>
      </c>
      <c r="C10" s="6"/>
      <c r="D10" s="6"/>
      <c r="E10" s="6"/>
      <c r="F10" s="6"/>
    </row>
    <row r="11" spans="1:6" ht="42.75">
      <c r="A11" s="109">
        <v>1</v>
      </c>
      <c r="B11" s="110" t="s">
        <v>113</v>
      </c>
      <c r="C11" s="111" t="s">
        <v>114</v>
      </c>
      <c r="D11" s="112">
        <v>390000</v>
      </c>
      <c r="E11" s="112"/>
      <c r="F11" s="112">
        <f>D11+E11</f>
        <v>390000</v>
      </c>
    </row>
    <row r="12" spans="1:6" ht="14.25">
      <c r="A12" s="108">
        <v>2</v>
      </c>
      <c r="B12" s="6" t="s">
        <v>115</v>
      </c>
      <c r="C12" s="108" t="s">
        <v>116</v>
      </c>
      <c r="D12" s="6"/>
      <c r="E12" s="6"/>
      <c r="F12" s="6"/>
    </row>
    <row r="13" spans="1:6" ht="28.5">
      <c r="A13" s="111">
        <v>3</v>
      </c>
      <c r="B13" s="113" t="s">
        <v>117</v>
      </c>
      <c r="C13" s="108"/>
      <c r="D13" s="6">
        <v>356000</v>
      </c>
      <c r="E13" s="6">
        <v>429788</v>
      </c>
      <c r="F13" s="6">
        <f>D13+E13</f>
        <v>785788</v>
      </c>
    </row>
    <row r="14" spans="1:6" s="116" customFormat="1" ht="17.25" customHeight="1">
      <c r="A14" s="114"/>
      <c r="B14" s="114" t="s">
        <v>118</v>
      </c>
      <c r="C14" s="115"/>
      <c r="D14" s="114">
        <f>D11+D13</f>
        <v>746000</v>
      </c>
      <c r="E14" s="114">
        <f>SUM(E13)</f>
        <v>429788</v>
      </c>
      <c r="F14" s="114">
        <f>F11+F12+F13</f>
        <v>1175788</v>
      </c>
    </row>
    <row r="15" spans="1:6" ht="19.5" customHeight="1">
      <c r="A15" s="108" t="s">
        <v>119</v>
      </c>
      <c r="B15" s="6" t="s">
        <v>120</v>
      </c>
      <c r="C15" s="108"/>
      <c r="D15" s="6"/>
      <c r="E15" s="6"/>
      <c r="F15" s="6"/>
    </row>
    <row r="16" spans="1:6" ht="14.25">
      <c r="A16" s="108">
        <v>1</v>
      </c>
      <c r="B16" s="6" t="s">
        <v>121</v>
      </c>
      <c r="C16" s="108" t="s">
        <v>122</v>
      </c>
      <c r="D16" s="6">
        <v>1052850</v>
      </c>
      <c r="E16" s="108"/>
      <c r="F16" s="6">
        <f>D16+E16</f>
        <v>1052850</v>
      </c>
    </row>
    <row r="17" spans="1:6" ht="14.25">
      <c r="A17" s="108">
        <v>2</v>
      </c>
      <c r="B17" s="6" t="s">
        <v>123</v>
      </c>
      <c r="C17" s="108" t="s">
        <v>124</v>
      </c>
      <c r="D17" s="6"/>
      <c r="E17" s="108"/>
      <c r="F17" s="6"/>
    </row>
    <row r="18" spans="1:6" ht="14.25">
      <c r="A18" s="108">
        <v>3</v>
      </c>
      <c r="B18" s="6" t="s">
        <v>125</v>
      </c>
      <c r="C18" s="108" t="s">
        <v>126</v>
      </c>
      <c r="D18" s="6"/>
      <c r="E18" s="108"/>
      <c r="F18" s="6"/>
    </row>
    <row r="19" spans="1:6" s="116" customFormat="1" ht="20.25" customHeight="1">
      <c r="A19" s="114"/>
      <c r="B19" s="117" t="s">
        <v>127</v>
      </c>
      <c r="C19" s="117"/>
      <c r="D19" s="6">
        <f>D16+D17+D18</f>
        <v>1052850</v>
      </c>
      <c r="E19" s="118"/>
      <c r="F19" s="114">
        <f>F16</f>
        <v>1052850</v>
      </c>
    </row>
    <row r="20" spans="1:6" ht="0.75" customHeight="1">
      <c r="A20" s="6"/>
      <c r="B20" s="6"/>
      <c r="C20" s="6"/>
      <c r="D20" s="6"/>
      <c r="E20" s="6"/>
      <c r="F20" s="6"/>
    </row>
    <row r="21" spans="1:6" ht="15">
      <c r="A21" s="3"/>
      <c r="B21" s="119" t="s">
        <v>128</v>
      </c>
      <c r="C21" s="3"/>
      <c r="D21" s="3"/>
      <c r="E21" s="3"/>
      <c r="F21" s="3"/>
    </row>
    <row r="22" spans="1:6" ht="16.5" customHeight="1">
      <c r="A22" s="4">
        <v>1</v>
      </c>
      <c r="B22" s="135" t="s">
        <v>129</v>
      </c>
      <c r="C22" s="136"/>
      <c r="D22" s="137"/>
      <c r="E22" s="138">
        <v>13344186</v>
      </c>
      <c r="F22" s="138"/>
    </row>
    <row r="23" spans="1:6" ht="15.75" customHeight="1">
      <c r="A23" s="4">
        <v>2</v>
      </c>
      <c r="B23" s="135" t="s">
        <v>130</v>
      </c>
      <c r="C23" s="136"/>
      <c r="D23" s="137"/>
      <c r="E23" s="138">
        <v>13467124</v>
      </c>
      <c r="F23" s="138"/>
    </row>
    <row r="24" spans="1:6" ht="15" customHeight="1">
      <c r="A24" s="4">
        <v>3</v>
      </c>
      <c r="B24" s="135" t="s">
        <v>131</v>
      </c>
      <c r="C24" s="136"/>
      <c r="D24" s="137"/>
      <c r="E24" s="139"/>
      <c r="F24" s="139"/>
    </row>
    <row r="25" spans="1:6" ht="14.25">
      <c r="A25" s="4"/>
      <c r="B25" s="135" t="s">
        <v>132</v>
      </c>
      <c r="C25" s="136"/>
      <c r="D25" s="137"/>
      <c r="E25" s="139"/>
      <c r="F25" s="139"/>
    </row>
    <row r="26" spans="1:6" ht="14.25">
      <c r="A26" s="4"/>
      <c r="B26" s="135" t="s">
        <v>133</v>
      </c>
      <c r="C26" s="136"/>
      <c r="D26" s="137"/>
      <c r="E26" s="138">
        <f>E22-E23</f>
        <v>-122938</v>
      </c>
      <c r="F26" s="138"/>
    </row>
    <row r="27" spans="1:6" ht="22.5" customHeight="1">
      <c r="A27" s="5" t="s">
        <v>134</v>
      </c>
      <c r="B27" s="140" t="s">
        <v>135</v>
      </c>
      <c r="C27" s="141"/>
      <c r="D27" s="142"/>
      <c r="E27" s="138">
        <f>E28+E29+E30</f>
        <v>1175788</v>
      </c>
      <c r="F27" s="138"/>
    </row>
    <row r="28" spans="1:6" ht="17.25" customHeight="1">
      <c r="A28" s="4">
        <v>1</v>
      </c>
      <c r="B28" s="140" t="s">
        <v>136</v>
      </c>
      <c r="C28" s="141"/>
      <c r="D28" s="142"/>
      <c r="E28" s="139">
        <v>0</v>
      </c>
      <c r="F28" s="139"/>
    </row>
    <row r="29" spans="1:6" ht="14.25">
      <c r="A29" s="4">
        <v>2</v>
      </c>
      <c r="B29" s="135" t="s">
        <v>137</v>
      </c>
      <c r="C29" s="136"/>
      <c r="D29" s="137"/>
      <c r="E29" s="138">
        <v>390000</v>
      </c>
      <c r="F29" s="138"/>
    </row>
    <row r="30" spans="1:6" ht="44.25" customHeight="1">
      <c r="A30" s="9">
        <v>3</v>
      </c>
      <c r="B30" s="144" t="s">
        <v>138</v>
      </c>
      <c r="C30" s="145"/>
      <c r="D30" s="146"/>
      <c r="E30" s="138">
        <v>785788</v>
      </c>
      <c r="F30" s="138"/>
    </row>
    <row r="32" ht="12.75">
      <c r="E32" t="s">
        <v>8</v>
      </c>
    </row>
    <row r="33" spans="4:6" ht="29.25" customHeight="1">
      <c r="D33" s="143" t="s">
        <v>139</v>
      </c>
      <c r="E33" s="143"/>
      <c r="F33" s="143"/>
    </row>
  </sheetData>
  <mergeCells count="22">
    <mergeCell ref="D33:F33"/>
    <mergeCell ref="B29:D29"/>
    <mergeCell ref="E29:F29"/>
    <mergeCell ref="B30:D30"/>
    <mergeCell ref="E30:F30"/>
    <mergeCell ref="B27:D27"/>
    <mergeCell ref="E27:F27"/>
    <mergeCell ref="B28:D28"/>
    <mergeCell ref="E28:F28"/>
    <mergeCell ref="B25:D25"/>
    <mergeCell ref="E25:F25"/>
    <mergeCell ref="B26:D26"/>
    <mergeCell ref="E26:F26"/>
    <mergeCell ref="B23:D23"/>
    <mergeCell ref="E23:F23"/>
    <mergeCell ref="B24:D24"/>
    <mergeCell ref="E24:F24"/>
    <mergeCell ref="B1:F1"/>
    <mergeCell ref="C3:E3"/>
    <mergeCell ref="B5:F5"/>
    <mergeCell ref="B22:D22"/>
    <mergeCell ref="E22:F22"/>
  </mergeCells>
  <printOptions/>
  <pageMargins left="0.68" right="0.29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N31"/>
  <sheetViews>
    <sheetView workbookViewId="0" topLeftCell="A1">
      <selection activeCell="G1" sqref="G1:I1"/>
    </sheetView>
  </sheetViews>
  <sheetFormatPr defaultColWidth="9.00390625" defaultRowHeight="12.75"/>
  <cols>
    <col min="1" max="1" width="5.375" style="0" customWidth="1"/>
    <col min="2" max="2" width="5.75390625" style="0" customWidth="1"/>
    <col min="4" max="4" width="6.00390625" style="0" customWidth="1"/>
    <col min="5" max="5" width="58.75390625" style="0" customWidth="1"/>
    <col min="6" max="6" width="13.75390625" style="0" customWidth="1"/>
    <col min="7" max="7" width="11.375" style="0" customWidth="1"/>
    <col min="8" max="8" width="12.25390625" style="0" customWidth="1"/>
    <col min="9" max="9" width="12.875" style="0" customWidth="1"/>
  </cols>
  <sheetData>
    <row r="1" spans="7:9" ht="13.5" customHeight="1">
      <c r="G1" s="143" t="s">
        <v>150</v>
      </c>
      <c r="H1" s="143"/>
      <c r="I1" s="143"/>
    </row>
    <row r="2" spans="7:9" ht="12.75">
      <c r="G2" s="143" t="s">
        <v>20</v>
      </c>
      <c r="H2" s="143"/>
      <c r="I2" s="143"/>
    </row>
    <row r="3" spans="7:9" ht="15" customHeight="1">
      <c r="G3" s="143" t="s">
        <v>149</v>
      </c>
      <c r="H3" s="143"/>
      <c r="I3" s="143"/>
    </row>
    <row r="4" spans="3:8" ht="16.5" customHeight="1">
      <c r="C4" s="147" t="s">
        <v>63</v>
      </c>
      <c r="D4" s="147"/>
      <c r="E4" s="147"/>
      <c r="F4" s="147"/>
      <c r="G4" s="147"/>
      <c r="H4" s="147"/>
    </row>
    <row r="5" spans="3:8" ht="16.5" customHeight="1">
      <c r="C5" s="61"/>
      <c r="D5" s="61"/>
      <c r="E5" s="61"/>
      <c r="F5" s="61"/>
      <c r="G5" s="61"/>
      <c r="H5" s="61"/>
    </row>
    <row r="6" spans="1:12" s="68" customFormat="1" ht="27" customHeight="1">
      <c r="A6" s="62" t="s">
        <v>64</v>
      </c>
      <c r="B6" s="62" t="s">
        <v>1</v>
      </c>
      <c r="C6" s="63" t="s">
        <v>2</v>
      </c>
      <c r="D6" s="63" t="s">
        <v>3</v>
      </c>
      <c r="E6" s="64" t="s">
        <v>65</v>
      </c>
      <c r="F6" s="65" t="s">
        <v>66</v>
      </c>
      <c r="G6" s="66" t="s">
        <v>67</v>
      </c>
      <c r="H6" s="66" t="s">
        <v>68</v>
      </c>
      <c r="I6" s="66" t="s">
        <v>69</v>
      </c>
      <c r="J6" s="42"/>
      <c r="K6" s="1"/>
      <c r="L6" s="67"/>
    </row>
    <row r="7" spans="1:12" s="68" customFormat="1" ht="14.25" customHeight="1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1"/>
      <c r="K7" s="1"/>
      <c r="L7" s="67"/>
    </row>
    <row r="8" spans="1:12" s="68" customFormat="1" ht="25.5" customHeight="1">
      <c r="A8" s="70">
        <v>1</v>
      </c>
      <c r="B8" s="70" t="s">
        <v>10</v>
      </c>
      <c r="C8" s="70" t="s">
        <v>11</v>
      </c>
      <c r="D8" s="70">
        <v>6050</v>
      </c>
      <c r="E8" s="71" t="s">
        <v>70</v>
      </c>
      <c r="F8" s="72">
        <v>13000</v>
      </c>
      <c r="G8" s="72"/>
      <c r="H8" s="72"/>
      <c r="I8" s="72">
        <f>F8+G8</f>
        <v>13000</v>
      </c>
      <c r="J8" s="1"/>
      <c r="K8" s="1"/>
      <c r="L8" s="67"/>
    </row>
    <row r="9" spans="1:12" s="68" customFormat="1" ht="25.5" customHeight="1">
      <c r="A9" s="70">
        <v>2</v>
      </c>
      <c r="B9" s="70"/>
      <c r="C9" s="70" t="s">
        <v>11</v>
      </c>
      <c r="D9" s="70">
        <v>6050</v>
      </c>
      <c r="E9" s="71" t="s">
        <v>90</v>
      </c>
      <c r="F9" s="72"/>
      <c r="G9" s="72">
        <v>55000</v>
      </c>
      <c r="H9" s="72"/>
      <c r="I9" s="72">
        <f>G9</f>
        <v>55000</v>
      </c>
      <c r="J9" s="1"/>
      <c r="K9" s="1"/>
      <c r="L9" s="67"/>
    </row>
    <row r="10" spans="1:12" s="68" customFormat="1" ht="16.5" customHeight="1">
      <c r="A10" s="69"/>
      <c r="B10" s="69"/>
      <c r="C10" s="69"/>
      <c r="E10" s="73" t="s">
        <v>71</v>
      </c>
      <c r="F10" s="74">
        <f>F8</f>
        <v>13000</v>
      </c>
      <c r="G10" s="72">
        <f>SUM(G9)</f>
        <v>55000</v>
      </c>
      <c r="H10" s="74">
        <f>SUM(H8:H8)</f>
        <v>0</v>
      </c>
      <c r="I10" s="74">
        <f>I8+I9</f>
        <v>68000</v>
      </c>
      <c r="J10" s="1"/>
      <c r="K10" s="1"/>
      <c r="L10" s="67"/>
    </row>
    <row r="11" spans="1:12" s="68" customFormat="1" ht="18.75" customHeight="1">
      <c r="A11" s="69">
        <v>3</v>
      </c>
      <c r="B11" s="69">
        <v>400</v>
      </c>
      <c r="C11" s="69">
        <v>40002</v>
      </c>
      <c r="D11" s="69">
        <v>6060</v>
      </c>
      <c r="E11" s="75" t="s">
        <v>72</v>
      </c>
      <c r="F11" s="76">
        <v>15000</v>
      </c>
      <c r="G11" s="72"/>
      <c r="H11" s="77"/>
      <c r="I11" s="76">
        <f>F11</f>
        <v>15000</v>
      </c>
      <c r="J11" s="1"/>
      <c r="K11" s="1"/>
      <c r="L11" s="67"/>
    </row>
    <row r="12" spans="1:248" s="68" customFormat="1" ht="18.75" customHeight="1">
      <c r="A12" s="69">
        <v>4</v>
      </c>
      <c r="B12" s="69">
        <v>600</v>
      </c>
      <c r="C12" s="69">
        <v>60016</v>
      </c>
      <c r="D12" s="69">
        <v>6050</v>
      </c>
      <c r="E12" s="75" t="s">
        <v>73</v>
      </c>
      <c r="F12" s="76">
        <v>80000</v>
      </c>
      <c r="G12" s="72"/>
      <c r="H12" s="77"/>
      <c r="I12" s="76">
        <f>F12</f>
        <v>80000</v>
      </c>
      <c r="J12" s="1"/>
      <c r="K12" s="1"/>
      <c r="L12" s="78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</row>
    <row r="13" spans="1:248" s="68" customFormat="1" ht="18.75" customHeight="1">
      <c r="A13" s="69">
        <v>5</v>
      </c>
      <c r="B13" s="69">
        <v>700</v>
      </c>
      <c r="C13" s="69">
        <v>70005</v>
      </c>
      <c r="D13" s="69">
        <v>6060</v>
      </c>
      <c r="E13" s="75" t="s">
        <v>74</v>
      </c>
      <c r="F13" s="76">
        <v>20000</v>
      </c>
      <c r="G13" s="72"/>
      <c r="H13" s="77"/>
      <c r="I13" s="76">
        <f>F13+G13</f>
        <v>20000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</row>
    <row r="14" spans="1:248" s="68" customFormat="1" ht="18.75" customHeight="1">
      <c r="A14" s="69">
        <v>6</v>
      </c>
      <c r="B14" s="69">
        <v>750</v>
      </c>
      <c r="C14" s="69">
        <v>75023</v>
      </c>
      <c r="D14" s="69">
        <v>6060</v>
      </c>
      <c r="E14" s="80" t="s">
        <v>75</v>
      </c>
      <c r="F14" s="72">
        <v>10000</v>
      </c>
      <c r="G14" s="72"/>
      <c r="H14" s="72"/>
      <c r="I14" s="72">
        <f>F14+G14</f>
        <v>10000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s="68" customFormat="1" ht="36.75" customHeight="1">
      <c r="A15" s="70">
        <v>7</v>
      </c>
      <c r="B15" s="70">
        <v>801</v>
      </c>
      <c r="C15" s="70">
        <v>80101</v>
      </c>
      <c r="D15" s="70">
        <v>6050</v>
      </c>
      <c r="E15" s="81" t="s">
        <v>76</v>
      </c>
      <c r="F15" s="72">
        <v>512000</v>
      </c>
      <c r="G15" s="72"/>
      <c r="H15" s="72"/>
      <c r="I15" s="72">
        <f>F15+G15</f>
        <v>512000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</row>
    <row r="16" spans="1:248" s="68" customFormat="1" ht="15.75" customHeight="1">
      <c r="A16" s="70"/>
      <c r="B16" s="70"/>
      <c r="C16" s="70"/>
      <c r="D16" s="70"/>
      <c r="E16" s="81" t="s">
        <v>77</v>
      </c>
      <c r="F16" s="72"/>
      <c r="G16" s="72"/>
      <c r="H16" s="72"/>
      <c r="I16" s="72">
        <f>G16</f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</row>
    <row r="17" spans="1:248" s="68" customFormat="1" ht="18.75" customHeight="1">
      <c r="A17" s="69">
        <v>8</v>
      </c>
      <c r="B17" s="70"/>
      <c r="C17" s="70">
        <v>80110</v>
      </c>
      <c r="D17" s="70">
        <v>6050</v>
      </c>
      <c r="E17" s="80" t="s">
        <v>78</v>
      </c>
      <c r="F17" s="72">
        <v>330437</v>
      </c>
      <c r="G17" s="72"/>
      <c r="H17" s="72"/>
      <c r="I17" s="72">
        <f>F17+G17</f>
        <v>330437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</row>
    <row r="18" spans="1:248" s="68" customFormat="1" ht="17.25" customHeight="1">
      <c r="A18" s="69">
        <v>9</v>
      </c>
      <c r="B18" s="70"/>
      <c r="C18" s="70">
        <v>80110</v>
      </c>
      <c r="D18" s="70">
        <v>6060</v>
      </c>
      <c r="E18" s="80" t="s">
        <v>79</v>
      </c>
      <c r="F18" s="72">
        <v>242100</v>
      </c>
      <c r="G18" s="72"/>
      <c r="H18" s="72"/>
      <c r="I18" s="72">
        <f>F18</f>
        <v>242100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</row>
    <row r="19" spans="1:248" s="68" customFormat="1" ht="18.75" customHeight="1">
      <c r="A19" s="69"/>
      <c r="B19" s="69"/>
      <c r="C19" s="69"/>
      <c r="E19" s="73" t="s">
        <v>80</v>
      </c>
      <c r="F19" s="74">
        <f>SUM(F15:F18)</f>
        <v>1084537</v>
      </c>
      <c r="G19" s="74"/>
      <c r="H19" s="74">
        <f>H17</f>
        <v>0</v>
      </c>
      <c r="I19" s="74">
        <f>I15+I17+I18</f>
        <v>1084537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s="68" customFormat="1" ht="20.25" customHeight="1">
      <c r="A20" s="69">
        <v>10</v>
      </c>
      <c r="B20" s="69">
        <v>852</v>
      </c>
      <c r="C20" s="69">
        <v>85212</v>
      </c>
      <c r="D20" s="68">
        <v>6060</v>
      </c>
      <c r="E20" s="93" t="s">
        <v>91</v>
      </c>
      <c r="F20" s="74"/>
      <c r="G20" s="76">
        <v>3800</v>
      </c>
      <c r="H20" s="76"/>
      <c r="I20" s="76">
        <f>G20</f>
        <v>3800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</row>
    <row r="21" spans="1:248" s="68" customFormat="1" ht="26.25" customHeight="1">
      <c r="A21" s="70">
        <v>11</v>
      </c>
      <c r="B21" s="70">
        <v>900</v>
      </c>
      <c r="C21" s="70">
        <v>90001</v>
      </c>
      <c r="D21" s="70">
        <v>6050</v>
      </c>
      <c r="E21" s="71" t="s">
        <v>81</v>
      </c>
      <c r="F21" s="72">
        <v>500000</v>
      </c>
      <c r="G21" s="72">
        <v>409943</v>
      </c>
      <c r="H21" s="72"/>
      <c r="I21" s="72">
        <f>F21+G21</f>
        <v>909943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</row>
    <row r="22" spans="1:248" s="68" customFormat="1" ht="24.75" customHeight="1">
      <c r="A22" s="69">
        <v>12</v>
      </c>
      <c r="B22" s="82"/>
      <c r="C22" s="82">
        <v>90015</v>
      </c>
      <c r="D22" s="82">
        <v>6050</v>
      </c>
      <c r="E22" s="80" t="s">
        <v>82</v>
      </c>
      <c r="F22" s="72">
        <v>46830</v>
      </c>
      <c r="G22" s="72"/>
      <c r="H22" s="72"/>
      <c r="I22" s="72">
        <f>F22</f>
        <v>46830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</row>
    <row r="23" spans="1:248" s="85" customFormat="1" ht="18.75" customHeight="1">
      <c r="A23" s="70">
        <v>13</v>
      </c>
      <c r="B23" s="83"/>
      <c r="C23" s="83" t="s">
        <v>83</v>
      </c>
      <c r="D23" s="83" t="s">
        <v>84</v>
      </c>
      <c r="E23" s="75" t="s">
        <v>85</v>
      </c>
      <c r="F23" s="76">
        <v>6170</v>
      </c>
      <c r="G23" s="76"/>
      <c r="H23" s="76"/>
      <c r="I23" s="76">
        <f>F23</f>
        <v>6170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</row>
    <row r="24" spans="1:248" s="85" customFormat="1" ht="20.25" customHeight="1">
      <c r="A24" s="69">
        <v>14</v>
      </c>
      <c r="B24" s="83"/>
      <c r="C24" s="83" t="s">
        <v>83</v>
      </c>
      <c r="D24" s="83" t="s">
        <v>84</v>
      </c>
      <c r="E24" s="75" t="s">
        <v>86</v>
      </c>
      <c r="F24" s="76">
        <v>15000</v>
      </c>
      <c r="G24" s="76"/>
      <c r="H24" s="76"/>
      <c r="I24" s="76">
        <f>F24</f>
        <v>15000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</row>
    <row r="25" spans="1:248" s="77" customFormat="1" ht="18.75" customHeight="1">
      <c r="A25" s="86"/>
      <c r="B25" s="87"/>
      <c r="C25" s="87"/>
      <c r="D25" s="87"/>
      <c r="E25" s="73" t="s">
        <v>87</v>
      </c>
      <c r="F25" s="74">
        <f>F21+F22+F23+F24</f>
        <v>568000</v>
      </c>
      <c r="G25" s="74">
        <f>G21</f>
        <v>409943</v>
      </c>
      <c r="H25" s="74"/>
      <c r="I25" s="74">
        <f>I21+I22+I23+I24</f>
        <v>977943</v>
      </c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</row>
    <row r="26" spans="1:248" s="68" customFormat="1" ht="19.5" customHeight="1">
      <c r="A26" s="69">
        <v>15</v>
      </c>
      <c r="B26" s="69">
        <v>926</v>
      </c>
      <c r="C26" s="69">
        <v>92605</v>
      </c>
      <c r="D26" s="69">
        <v>6050</v>
      </c>
      <c r="E26" s="80" t="s">
        <v>88</v>
      </c>
      <c r="F26" s="72">
        <v>25000</v>
      </c>
      <c r="G26" s="72"/>
      <c r="H26" s="72"/>
      <c r="I26" s="72">
        <f>F26</f>
        <v>25000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</row>
    <row r="27" spans="1:248" s="77" customFormat="1" ht="19.5" customHeight="1">
      <c r="A27" s="89"/>
      <c r="B27" s="89"/>
      <c r="C27" s="89"/>
      <c r="D27" s="89"/>
      <c r="E27" s="73" t="s">
        <v>89</v>
      </c>
      <c r="F27" s="74">
        <f>SUM(F26:F26)</f>
        <v>25000</v>
      </c>
      <c r="G27" s="74"/>
      <c r="H27" s="74"/>
      <c r="I27" s="74">
        <f>SUM(I26:I26)</f>
        <v>25000</v>
      </c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</row>
    <row r="28" spans="5:248" s="90" customFormat="1" ht="20.25" customHeight="1">
      <c r="E28" s="90" t="s">
        <v>13</v>
      </c>
      <c r="F28" s="91">
        <f>F10+F11+F12+F13+F14+F19+F25+F27</f>
        <v>1815537</v>
      </c>
      <c r="G28" s="91">
        <f>G10+G20+G25</f>
        <v>468743</v>
      </c>
      <c r="H28" s="91">
        <f>H10+H19</f>
        <v>0</v>
      </c>
      <c r="I28" s="91">
        <f>I10+I11+I12+I13+I14+I19+I20+I25+I27</f>
        <v>2284280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</row>
    <row r="29" spans="7:9" ht="12.75">
      <c r="G29" s="143" t="s">
        <v>8</v>
      </c>
      <c r="H29" s="143"/>
      <c r="I29" s="143"/>
    </row>
    <row r="31" spans="7:9" ht="12.75">
      <c r="G31" s="143" t="s">
        <v>19</v>
      </c>
      <c r="H31" s="143"/>
      <c r="I31" s="143"/>
    </row>
  </sheetData>
  <mergeCells count="6">
    <mergeCell ref="G29:I29"/>
    <mergeCell ref="G31:I31"/>
    <mergeCell ref="G1:I1"/>
    <mergeCell ref="G2:I2"/>
    <mergeCell ref="G3:I3"/>
    <mergeCell ref="C4:H4"/>
  </mergeCells>
  <printOptions/>
  <pageMargins left="0.47" right="0.46" top="0.41" bottom="0.29" header="0.25" footer="0.26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DanutaM</cp:lastModifiedBy>
  <cp:lastPrinted>2004-05-07T08:12:00Z</cp:lastPrinted>
  <dcterms:created xsi:type="dcterms:W3CDTF">2001-03-22T14:50:42Z</dcterms:created>
  <dcterms:modified xsi:type="dcterms:W3CDTF">2004-05-07T08:12:05Z</dcterms:modified>
  <cp:category/>
  <cp:version/>
  <cp:contentType/>
  <cp:contentStatus/>
</cp:coreProperties>
</file>