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zał nr 1 do 146" sheetId="1" r:id="rId1"/>
    <sheet name="zał nr 2 do 146" sheetId="2" r:id="rId2"/>
  </sheets>
  <definedNames>
    <definedName name="_xlnm.Print_Area" localSheetId="0">'zał nr 1 do 146'!$A$1:$E$52</definedName>
    <definedName name="_xlnm.Print_Area" localSheetId="1">'zał nr 2 do 146'!$A$1:$L$46</definedName>
  </definedNames>
  <calcPr fullCalcOnLoad="1"/>
</workbook>
</file>

<file path=xl/sharedStrings.xml><?xml version="1.0" encoding="utf-8"?>
<sst xmlns="http://schemas.openxmlformats.org/spreadsheetml/2006/main" count="150" uniqueCount="112">
  <si>
    <t>C - inne (pożyczki z WFOŚiGW - 895.000,-zł, środki mieszkańców - 143.100,-zł, środki z OSP 130 000,-))</t>
  </si>
  <si>
    <t>C   300 000 
A   185 000
C   130 000</t>
  </si>
  <si>
    <t>A    50 000</t>
  </si>
  <si>
    <t>A. Dotacje i środki z budżetu państwa ( od wojewody, środki strukturalne, UKFiS, itp)</t>
  </si>
  <si>
    <t>Zakup materiałów i wyposażenia</t>
  </si>
  <si>
    <t>C  738 100</t>
  </si>
  <si>
    <t>razem dział 700 - Gospodarka mieszkaniowa</t>
  </si>
  <si>
    <t>Zakup nieruchomości gruntowej w Międzyborowie (na cele publiczne)</t>
  </si>
  <si>
    <t>Dział</t>
  </si>
  <si>
    <t>Rozdział</t>
  </si>
  <si>
    <t>010</t>
  </si>
  <si>
    <t>01010</t>
  </si>
  <si>
    <t>Ogółem</t>
  </si>
  <si>
    <t>Przewodniczący Rady Gminy</t>
  </si>
  <si>
    <t>Mirosław Byczak</t>
  </si>
  <si>
    <t>N a z w a</t>
  </si>
  <si>
    <t>Planowane wydatki</t>
  </si>
  <si>
    <t>Dochody</t>
  </si>
  <si>
    <t>§</t>
  </si>
  <si>
    <t>Kwota</t>
  </si>
  <si>
    <t>Razem</t>
  </si>
  <si>
    <t xml:space="preserve">Wydatki  </t>
  </si>
  <si>
    <t xml:space="preserve">Kwota </t>
  </si>
  <si>
    <t>Uzasadnienie:</t>
  </si>
  <si>
    <t xml:space="preserve">                                                    Przewodniczący Rady Gminy</t>
  </si>
  <si>
    <t xml:space="preserve">                                           Mirosław Byczak</t>
  </si>
  <si>
    <t>Zestawienie zmian w planie dochodów  i wydatków   budżetu Gminy Jaktorów</t>
  </si>
  <si>
    <t>Łączne koszty finansowe</t>
  </si>
  <si>
    <t>z tego źródła finansowania</t>
  </si>
  <si>
    <t>kredyty
i pożyczki</t>
  </si>
  <si>
    <t>Lp.</t>
  </si>
  <si>
    <t>Nazwa zadania inwestycyjnego</t>
  </si>
  <si>
    <t>x</t>
  </si>
  <si>
    <t>Razem dział 600 - Transport i łączność</t>
  </si>
  <si>
    <t>Razem dział 010 - Rolnictwo i łowiectwo</t>
  </si>
  <si>
    <t>Zadania inwestycyjne w 2008 r.</t>
  </si>
  <si>
    <t>w złotych</t>
  </si>
  <si>
    <t>Rozdz</t>
  </si>
  <si>
    <t xml:space="preserve">Jednostka organiz. realizująca program lub koordynują-ca  jego wykonanie </t>
  </si>
  <si>
    <t>rok budżetowy 2008 (8+9+10+11)</t>
  </si>
  <si>
    <t>dochody własne jst</t>
  </si>
  <si>
    <t>środki pochodzą
cez innych  źródeł*</t>
  </si>
  <si>
    <t>środki wymienionew art. 5 ust. 1 pkt 2 i 3 u.f.p.</t>
  </si>
  <si>
    <t>Urząd 
Gminy</t>
  </si>
  <si>
    <t>400</t>
  </si>
  <si>
    <t>40002</t>
  </si>
  <si>
    <t>Zakup pompy oraz sprężarki do Stacji Uzdatniania Wody w Kozerach</t>
  </si>
  <si>
    <t>Razem dział 400 - Wytwarzanie i zaopatrywanie w energię elektryczną, gaz i wodę</t>
  </si>
  <si>
    <t>Dokończenie wykonania chodników w ul. Warszawskiej, na odcinku od ul. Ogrodowej do ul.  Chełmońskiego w Jaktorowie oraz zatoki autobusowej w Międzyborowie - stosownie do zawartych w dniu 30.05.2006 r. umów z Województwem Mazowieckim-Mazowieckim Zarządem Dróg Wojewódzkich z siedzibą w Warszawie</t>
  </si>
  <si>
    <t xml:space="preserve">Opracowanie dokumentacji projektowo kosztorysowej ciągu  pieszego w Starych Budach na odc. od wiaduktu CMK do ul. Potockiego w Jaktorowie Kolonii - zgodnie z umową zawartą z Województwem Mazowieckim </t>
  </si>
  <si>
    <t>Sporządzenie map do budowy ulic: Ks. Baranowskiego w Budach Grzybek do drogi Nr 150305 w B.Michałowskich, Armii Ludowej w Międzyborowie,  Jaworowej w Henryszewie,  3 Maja i Walecznych w Grądach</t>
  </si>
  <si>
    <t>Modernizacja drogi gminnej we wsi Budy Stare</t>
  </si>
  <si>
    <t>Opracowanie studium wykonalności ul. Parkowej, Kopernika</t>
  </si>
  <si>
    <t>Regulacja stanu prawnego drogi w Henryszewie</t>
  </si>
  <si>
    <t xml:space="preserve">Opracowanie dokumentacji technicznej na przebudowę dróg gminnych: ul. Parkowa w Chylicach Kolonii, ul. Kopernika  i Kościuszki w Międzyborowie    </t>
  </si>
  <si>
    <t>Zakup zestawu komputerowego i drukarki</t>
  </si>
  <si>
    <t>Zakup sceny aluminiowej z zadaszeniem</t>
  </si>
  <si>
    <t>Razem dział 750 - Administracja publiczna</t>
  </si>
  <si>
    <t>Zakup samochodu pożarniczego dla OSP w Jaktorowie</t>
  </si>
  <si>
    <t>Wykonanie monitoringu Gminy</t>
  </si>
  <si>
    <t>Razem dział 754 - Bezpieczeństwo publiczne i ochrona przeciwpożarowa</t>
  </si>
  <si>
    <t xml:space="preserve">Opracowanie dokumentacji technicznej oświetlenia ulic: Kleeberga  w Kol. Jaktorów,Wyspiańskiego w Chylicach,  Łąkowej, Rycerskiej, Jagiełły i Kolejowej w Sadych Budach </t>
  </si>
  <si>
    <t xml:space="preserve">Opracowanie dokumentacji technicznej oświetlenia ulic: 
a/  ul. Żyrardowskiej w Starych Budach (od ul. Chopina do  wiaduktu CMK), 
b/  ul. Traugutta w Jaktorowie, 
c/  ul.Jagiellońskiej w Międzyborowie, 
d/  ul. Topolowej w Międzyborowie   
</t>
  </si>
  <si>
    <t>razem dział 900 - Gospodarka komunalna i ochrona środowiska</t>
  </si>
  <si>
    <t xml:space="preserve">na rok 2008 </t>
  </si>
  <si>
    <t>0490</t>
  </si>
  <si>
    <t>Wpływy z innych opłat stanowiących dochody jst na podstawie ustaw</t>
  </si>
  <si>
    <t>Wpływy z innych lokalnych opłat pobieranych przez jst na podstawie odrębnych ustaw</t>
  </si>
  <si>
    <t>Dochody od osób prawnych, od osób fizycznych i od innych jednostek nie posiadających osobowości prawnej oraz wydatki związane z ich poborem</t>
  </si>
  <si>
    <t>Wydatki inwestycyjne jednostek  budżetowych</t>
  </si>
  <si>
    <t xml:space="preserve">   </t>
  </si>
  <si>
    <t>Opracowanie dokumentacji wyników badań lokalizacji studni głębinowych na potrzeby rozbudowy i budowy SUW</t>
  </si>
  <si>
    <t>Opracowanie dokumentacji projektowej modernizacji nawierzchni ul. Wł.Jagiełły w Chylicach</t>
  </si>
  <si>
    <t>Różne rozliczenia</t>
  </si>
  <si>
    <t>Wykonanie odnowy nakładki bitumicznej ulicy Jagiełły w Chylicach</t>
  </si>
  <si>
    <t>Wmontowanie trójników w istniejące rurociągi kanalizacji podciśnieniowej oraz ułożenie kabla monitorującego oracę zaworów podciśnieniowych</t>
  </si>
  <si>
    <t>Wykonanie map projektowych ul. Sygietyńskiego w Starych Budach do projektu wodociągu</t>
  </si>
  <si>
    <t>b) wykonanie sieci wodociągowej z przyłączami we wsi  Sade Budy</t>
  </si>
  <si>
    <t>Opracowanie dokumentacji technicznej i budowa sieci wodociągowej z przyłączami
 a)  w m.  Budy Stare, Budy Zosine,  Budy Grzybek,  Jaktorów Kolonia ,</t>
  </si>
  <si>
    <t>razem poz 1</t>
  </si>
  <si>
    <t>Transport i łączność</t>
  </si>
  <si>
    <t>2920</t>
  </si>
  <si>
    <t>Część oświatowa subwencji ogólnej dla jst</t>
  </si>
  <si>
    <t>Subwencje ogólne z budżetu państwa</t>
  </si>
  <si>
    <t>600</t>
  </si>
  <si>
    <t>Administracja publiczna</t>
  </si>
  <si>
    <t>Wynagrodzenia bezosobowe</t>
  </si>
  <si>
    <t>Urzędy gmin</t>
  </si>
  <si>
    <t>Drogi publiczne gminne</t>
  </si>
  <si>
    <t>60016</t>
  </si>
  <si>
    <t>Oświata i wychowanie</t>
  </si>
  <si>
    <t>Szkoły podstawowe</t>
  </si>
  <si>
    <t>6260</t>
  </si>
  <si>
    <t>Dotacje  otrzymane z  funduszy celowych na finansowanie lub dofinansowanie kosztów realizacji inwestycji i zakupów inwestycyjnych jednostek sektora finansów publicznych</t>
  </si>
  <si>
    <t>6290</t>
  </si>
  <si>
    <t>Bezpieczeństwo publiczne i ochrona przeciwpożarowa</t>
  </si>
  <si>
    <t>Ochotnicze straże pożarne</t>
  </si>
  <si>
    <t>Środki na dofinansowanie  własnych inwestycji gmin, powiatów, samorządów województw,  pozyskane z innych żródeł</t>
  </si>
  <si>
    <t>6300</t>
  </si>
  <si>
    <t xml:space="preserve">Wpływy z tytułu pomocy finansowej udzielanej między jst na dofinansowanie własnych zadań inwestycyjnych i zakupów inwestycyjnych </t>
  </si>
  <si>
    <t>Zakup usług remontowych</t>
  </si>
  <si>
    <t>Pozostała działalność</t>
  </si>
  <si>
    <t>Wydatki na zakupy inwestycyjne  jednostek budżetowych</t>
  </si>
  <si>
    <t>0340</t>
  </si>
  <si>
    <t>Wpływy z podatku rolnego, podatku leśnego, podatku od czynności cywilnoprawnych ,  podatków i opłat lokalnych od osób prawnych i innych jednostek organizacyjnych</t>
  </si>
  <si>
    <t>Podatek od środków transportowych</t>
  </si>
  <si>
    <t>Rolnictwo i łowiectwo</t>
  </si>
  <si>
    <t>Infrastruktura wodociągowa i sanitacyjna wsi</t>
  </si>
  <si>
    <r>
      <t xml:space="preserve">Pozyskane środki  w łącznej kwocie </t>
    </r>
    <r>
      <rPr>
        <b/>
        <sz val="11"/>
        <rFont val="Arial CE"/>
        <family val="0"/>
      </rPr>
      <t>703.860,-zł</t>
    </r>
    <r>
      <rPr>
        <sz val="11"/>
        <rFont val="Arial CE"/>
        <family val="2"/>
      </rPr>
      <t xml:space="preserve">  z następujących  tytułów: 1) dotacji z  terenowego Funduszu Ochrony Gruntów Rolnych 50.000,-zł, 2) dotacji celowej  Urzędu Marszałkowskiego Województwa Mazowieckiego 185.000,-zł, 3) środków z Ochotniczej Straży Pożarnej w Jaktorowie 130.000,-zł,  4) części oświatowej subwencji ogólnej  56.460,-zł , 5)  dochodów własnych - 282.400,-zł przeznacza się odpowiednio na sfinansowanie niżej wymienionych  zadań: 
ad  pkt. 1 - w dziale 600 - Transport i łączność  na modernizację drogi gminnej we wsi Budy Stare 50.000,-zł (umowa Nr 30/RW.RM.II./D1/08) ,  
ad. pkt  2  i 3 - w dziale 754 - Bezpieczeństwo publiczne i ochrona przeciwpożarowa na zakup nowego ciężkiego samochodu ratowniczo-gaśniczego (umowa Nr ON.BI.I.DOF.3011-28-86/08 zawarta z Województwem Mazowieckim oraz porozumienie  z  OSP w Jaktorowie) - razem 315.000,-zł, 
ad. pkt 4 - w dziale 801 - Oświata i wychowanie  na dofinansowanie wyposażenia w sprzęt szkolny dla Zespołu Szkolno-Przedszkolnego w Jaktorowie 30.000,-zł (wydatek realizuje Dyrektor Szkoły) oraz na remont wejścia głównego do budynku Szkoły Podstawowej w Jaktorowie  26.460,-zł 
(zadanie  realizuje Urząd Gminy), 
ad pkt 5 - z wpływów podatku od środków transportowych oraz opłat za zajęcie pasa drogowego 
zabezpiecza się:
a) w dziale 010 - Rolnictwo i łowiectwo 100.000,-zł przeznacza się na dofinansowanie budowy sieci 
wodociągowej w mjsc.Budy Stare, Budy Zosine, Budy Grzybek, Jaktorów Kolonia, 
b) w dziale 754 - Bezpieczeństwo publiczne i ochrona przeciwpożarowa kwotę 
150.000,-zł  na dofinansowanie zadania "Wykonanie monitoringu w gminie Jaktorów" w związku z
 koniecznością zastosowania urządzeń i sieci  nowszej generacji , które pozwolą  na  rozbudowę 
 monitoringu w przyszłości,
 c) kwotę 32.400,-zł na zabezpieczenie w dziale 750 - Administracja publiczna wypłat wynagrodzeń
z tytułu umowy-zlecenia.</t>
    </r>
  </si>
  <si>
    <t xml:space="preserve">                                                           Zał.Nr 1 do uchwały Nr XX/146 /2008 </t>
  </si>
  <si>
    <t>Rady Gminy Jaktorów z dnia  28 lipca  2008r</t>
  </si>
  <si>
    <t>Zał  Nr 2  do uchwały Nr XX/ 146 /2008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</si>
</sst>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1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sz val="11"/>
      <name val="Arial"/>
      <family val="0"/>
    </font>
    <font>
      <b/>
      <sz val="11"/>
      <name val="Arial"/>
      <family val="2"/>
    </font>
    <font>
      <i/>
      <sz val="11"/>
      <name val="Arial"/>
      <family val="0"/>
    </font>
    <font>
      <i/>
      <sz val="10"/>
      <name val="Arial CE"/>
      <family val="0"/>
    </font>
    <font>
      <b/>
      <i/>
      <sz val="11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3" fontId="6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3" fontId="11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1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/>
    </xf>
    <xf numFmtId="3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40">
      <selection activeCell="C2" sqref="C2:E2"/>
    </sheetView>
  </sheetViews>
  <sheetFormatPr defaultColWidth="9.00390625" defaultRowHeight="12.75"/>
  <cols>
    <col min="1" max="1" width="6.875" style="5" customWidth="1"/>
    <col min="2" max="2" width="9.75390625" style="5" customWidth="1"/>
    <col min="3" max="3" width="6.125" style="5" customWidth="1"/>
    <col min="4" max="4" width="58.625" style="5" customWidth="1"/>
    <col min="5" max="5" width="12.125" style="5" customWidth="1"/>
    <col min="6" max="16384" width="9.125" style="5" customWidth="1"/>
  </cols>
  <sheetData>
    <row r="1" spans="4:5" ht="18.75" customHeight="1">
      <c r="D1" s="90" t="s">
        <v>109</v>
      </c>
      <c r="E1" s="90"/>
    </row>
    <row r="2" spans="3:5" ht="18.75" customHeight="1">
      <c r="C2" s="91" t="s">
        <v>110</v>
      </c>
      <c r="D2" s="91"/>
      <c r="E2" s="91"/>
    </row>
    <row r="3" spans="3:5" ht="18.75" customHeight="1">
      <c r="C3" s="73"/>
      <c r="D3" s="73"/>
      <c r="E3" s="73"/>
    </row>
    <row r="4" spans="1:5" s="7" customFormat="1" ht="17.25" customHeight="1">
      <c r="A4" s="90" t="s">
        <v>26</v>
      </c>
      <c r="B4" s="90"/>
      <c r="C4" s="90"/>
      <c r="D4" s="90"/>
      <c r="E4" s="90"/>
    </row>
    <row r="5" spans="1:5" s="7" customFormat="1" ht="22.5" customHeight="1">
      <c r="A5" s="92" t="s">
        <v>64</v>
      </c>
      <c r="B5" s="92"/>
      <c r="C5" s="92"/>
      <c r="D5" s="92"/>
      <c r="E5" s="92"/>
    </row>
    <row r="6" spans="1:4" ht="18" customHeight="1">
      <c r="A6" s="94" t="s">
        <v>17</v>
      </c>
      <c r="B6" s="94"/>
      <c r="C6" s="94"/>
      <c r="D6" s="8"/>
    </row>
    <row r="7" spans="1:5" s="6" customFormat="1" ht="20.25" customHeight="1">
      <c r="A7" s="9" t="s">
        <v>8</v>
      </c>
      <c r="B7" s="9" t="s">
        <v>9</v>
      </c>
      <c r="C7" s="9" t="s">
        <v>18</v>
      </c>
      <c r="D7" s="9" t="s">
        <v>15</v>
      </c>
      <c r="E7" s="9" t="s">
        <v>19</v>
      </c>
    </row>
    <row r="8" spans="1:5" s="7" customFormat="1" ht="12.75" customHeight="1">
      <c r="A8" s="9">
        <v>1</v>
      </c>
      <c r="B8" s="9">
        <v>2</v>
      </c>
      <c r="C8" s="9">
        <v>3</v>
      </c>
      <c r="D8" s="9">
        <v>4</v>
      </c>
      <c r="E8" s="10">
        <v>5</v>
      </c>
    </row>
    <row r="9" spans="1:5" s="21" customFormat="1" ht="21" customHeight="1">
      <c r="A9" s="20">
        <v>600</v>
      </c>
      <c r="B9" s="20"/>
      <c r="C9" s="20"/>
      <c r="D9" s="81" t="s">
        <v>80</v>
      </c>
      <c r="E9" s="82">
        <f>E10</f>
        <v>50000</v>
      </c>
    </row>
    <row r="10" spans="1:5" s="7" customFormat="1" ht="20.25" customHeight="1">
      <c r="A10" s="9"/>
      <c r="B10" s="9">
        <v>60016</v>
      </c>
      <c r="C10" s="9"/>
      <c r="D10" s="19" t="s">
        <v>88</v>
      </c>
      <c r="E10" s="25">
        <f>E11</f>
        <v>50000</v>
      </c>
    </row>
    <row r="11" spans="1:5" s="7" customFormat="1" ht="42.75" customHeight="1">
      <c r="A11" s="9"/>
      <c r="B11" s="9"/>
      <c r="C11" s="32" t="s">
        <v>92</v>
      </c>
      <c r="D11" s="11" t="s">
        <v>93</v>
      </c>
      <c r="E11" s="28">
        <v>50000</v>
      </c>
    </row>
    <row r="12" spans="1:5" s="7" customFormat="1" ht="22.5" customHeight="1">
      <c r="A12" s="18">
        <v>754</v>
      </c>
      <c r="B12" s="9"/>
      <c r="C12" s="32"/>
      <c r="D12" s="12" t="s">
        <v>95</v>
      </c>
      <c r="E12" s="24">
        <f>E13</f>
        <v>315000</v>
      </c>
    </row>
    <row r="13" spans="1:5" s="7" customFormat="1" ht="18.75" customHeight="1">
      <c r="A13" s="9"/>
      <c r="B13" s="9">
        <v>75412</v>
      </c>
      <c r="C13" s="32"/>
      <c r="D13" s="83" t="s">
        <v>96</v>
      </c>
      <c r="E13" s="28">
        <f>E14+E15</f>
        <v>315000</v>
      </c>
    </row>
    <row r="14" spans="1:5" s="7" customFormat="1" ht="42" customHeight="1">
      <c r="A14" s="9"/>
      <c r="B14" s="9"/>
      <c r="C14" s="32" t="s">
        <v>94</v>
      </c>
      <c r="D14" s="84" t="s">
        <v>97</v>
      </c>
      <c r="E14" s="28">
        <v>130000</v>
      </c>
    </row>
    <row r="15" spans="1:5" s="7" customFormat="1" ht="42" customHeight="1">
      <c r="A15" s="9"/>
      <c r="B15" s="9"/>
      <c r="C15" s="32" t="s">
        <v>98</v>
      </c>
      <c r="D15" s="85" t="s">
        <v>99</v>
      </c>
      <c r="E15" s="28">
        <v>185000</v>
      </c>
    </row>
    <row r="16" spans="1:5" s="23" customFormat="1" ht="41.25" customHeight="1">
      <c r="A16" s="30">
        <v>756</v>
      </c>
      <c r="B16" s="18"/>
      <c r="C16" s="33"/>
      <c r="D16" s="34" t="s">
        <v>68</v>
      </c>
      <c r="E16" s="24">
        <f>E17+E19</f>
        <v>282400</v>
      </c>
    </row>
    <row r="17" spans="1:5" s="29" customFormat="1" ht="42.75" customHeight="1">
      <c r="A17" s="31"/>
      <c r="B17" s="31">
        <v>75615</v>
      </c>
      <c r="C17" s="86"/>
      <c r="D17" s="11" t="s">
        <v>104</v>
      </c>
      <c r="E17" s="28">
        <f>E18</f>
        <v>250000</v>
      </c>
    </row>
    <row r="18" spans="1:5" s="29" customFormat="1" ht="18.75" customHeight="1">
      <c r="A18" s="31"/>
      <c r="B18" s="26"/>
      <c r="C18" s="86" t="s">
        <v>103</v>
      </c>
      <c r="D18" s="37" t="s">
        <v>105</v>
      </c>
      <c r="E18" s="28">
        <v>250000</v>
      </c>
    </row>
    <row r="19" spans="1:5" s="29" customFormat="1" ht="26.25" customHeight="1">
      <c r="A19" s="26"/>
      <c r="B19" s="31">
        <v>75618</v>
      </c>
      <c r="C19" s="32"/>
      <c r="D19" s="11" t="s">
        <v>66</v>
      </c>
      <c r="E19" s="28">
        <f>E20</f>
        <v>32400</v>
      </c>
    </row>
    <row r="20" spans="1:5" s="29" customFormat="1" ht="27" customHeight="1">
      <c r="A20" s="26"/>
      <c r="B20" s="26"/>
      <c r="C20" s="32" t="s">
        <v>65</v>
      </c>
      <c r="D20" s="11" t="s">
        <v>67</v>
      </c>
      <c r="E20" s="28">
        <v>32400</v>
      </c>
    </row>
    <row r="21" spans="1:5" s="29" customFormat="1" ht="19.5" customHeight="1">
      <c r="A21" s="18">
        <v>758</v>
      </c>
      <c r="B21" s="49"/>
      <c r="C21" s="55"/>
      <c r="D21" s="62" t="s">
        <v>73</v>
      </c>
      <c r="E21" s="24">
        <f>E22</f>
        <v>56460</v>
      </c>
    </row>
    <row r="22" spans="1:5" s="29" customFormat="1" ht="19.5" customHeight="1">
      <c r="A22" s="26"/>
      <c r="B22" s="49">
        <v>75801</v>
      </c>
      <c r="C22" s="55"/>
      <c r="D22" s="37" t="s">
        <v>82</v>
      </c>
      <c r="E22" s="28">
        <f>E23</f>
        <v>56460</v>
      </c>
    </row>
    <row r="23" spans="1:5" s="29" customFormat="1" ht="19.5" customHeight="1">
      <c r="A23" s="26"/>
      <c r="B23" s="49"/>
      <c r="C23" s="55" t="s">
        <v>81</v>
      </c>
      <c r="D23" s="37" t="s">
        <v>83</v>
      </c>
      <c r="E23" s="28">
        <v>56460</v>
      </c>
    </row>
    <row r="24" spans="1:5" s="36" customFormat="1" ht="23.25" customHeight="1">
      <c r="A24" s="12"/>
      <c r="B24" s="12"/>
      <c r="C24" s="12"/>
      <c r="D24" s="20" t="s">
        <v>20</v>
      </c>
      <c r="E24" s="35">
        <f>E9+E12+E16+E21</f>
        <v>703860</v>
      </c>
    </row>
    <row r="25" spans="1:5" ht="11.25" customHeight="1">
      <c r="A25" s="16"/>
      <c r="B25" s="16"/>
      <c r="C25" s="16"/>
      <c r="D25" s="17"/>
      <c r="E25" s="15"/>
    </row>
    <row r="26" spans="1:4" s="4" customFormat="1" ht="21.75" customHeight="1">
      <c r="A26" s="95" t="s">
        <v>21</v>
      </c>
      <c r="B26" s="95"/>
      <c r="C26" s="95"/>
      <c r="D26" s="95"/>
    </row>
    <row r="27" spans="1:5" s="1" customFormat="1" ht="21.75" customHeight="1">
      <c r="A27" s="13" t="s">
        <v>8</v>
      </c>
      <c r="B27" s="13" t="s">
        <v>9</v>
      </c>
      <c r="C27" s="2" t="s">
        <v>18</v>
      </c>
      <c r="D27" s="2" t="s">
        <v>15</v>
      </c>
      <c r="E27" s="14" t="s">
        <v>22</v>
      </c>
    </row>
    <row r="28" spans="1:5" s="7" customFormat="1" ht="14.25">
      <c r="A28" s="9">
        <v>1</v>
      </c>
      <c r="B28" s="9">
        <v>2</v>
      </c>
      <c r="C28" s="9">
        <v>3</v>
      </c>
      <c r="D28" s="9">
        <v>4</v>
      </c>
      <c r="E28" s="10">
        <v>5</v>
      </c>
    </row>
    <row r="29" spans="1:5" s="21" customFormat="1" ht="21" customHeight="1">
      <c r="A29" s="22" t="s">
        <v>10</v>
      </c>
      <c r="B29" s="18"/>
      <c r="C29" s="22"/>
      <c r="D29" s="51" t="s">
        <v>106</v>
      </c>
      <c r="E29" s="82">
        <f>E30</f>
        <v>100000</v>
      </c>
    </row>
    <row r="30" spans="1:5" s="7" customFormat="1" ht="18" customHeight="1">
      <c r="A30" s="26"/>
      <c r="B30" s="27" t="s">
        <v>11</v>
      </c>
      <c r="C30" s="27"/>
      <c r="D30" s="11" t="s">
        <v>107</v>
      </c>
      <c r="E30" s="25">
        <f>E31</f>
        <v>100000</v>
      </c>
    </row>
    <row r="31" spans="1:5" s="7" customFormat="1" ht="18" customHeight="1">
      <c r="A31" s="9"/>
      <c r="B31" s="9"/>
      <c r="C31" s="9">
        <v>6050</v>
      </c>
      <c r="D31" s="19" t="s">
        <v>69</v>
      </c>
      <c r="E31" s="25">
        <v>100000</v>
      </c>
    </row>
    <row r="32" spans="1:5" s="7" customFormat="1" ht="21" customHeight="1">
      <c r="A32" s="22" t="s">
        <v>84</v>
      </c>
      <c r="B32" s="18"/>
      <c r="C32" s="22"/>
      <c r="D32" s="51" t="s">
        <v>80</v>
      </c>
      <c r="E32" s="50">
        <f>E33</f>
        <v>50000</v>
      </c>
    </row>
    <row r="33" spans="1:5" s="7" customFormat="1" ht="18" customHeight="1">
      <c r="A33" s="26"/>
      <c r="B33" s="27" t="s">
        <v>89</v>
      </c>
      <c r="C33" s="27"/>
      <c r="D33" s="11" t="s">
        <v>88</v>
      </c>
      <c r="E33" s="25">
        <f>E34</f>
        <v>50000</v>
      </c>
    </row>
    <row r="34" spans="1:5" s="7" customFormat="1" ht="20.25" customHeight="1">
      <c r="A34" s="9"/>
      <c r="B34" s="9"/>
      <c r="C34" s="9">
        <v>6050</v>
      </c>
      <c r="D34" s="19" t="s">
        <v>69</v>
      </c>
      <c r="E34" s="25">
        <v>50000</v>
      </c>
    </row>
    <row r="35" spans="1:5" s="7" customFormat="1" ht="19.5" customHeight="1">
      <c r="A35" s="72">
        <v>750</v>
      </c>
      <c r="B35" s="72"/>
      <c r="C35" s="72"/>
      <c r="D35" s="77" t="s">
        <v>85</v>
      </c>
      <c r="E35" s="25">
        <f>E36</f>
        <v>32400</v>
      </c>
    </row>
    <row r="36" spans="1:5" s="7" customFormat="1" ht="18.75" customHeight="1">
      <c r="A36" s="78"/>
      <c r="B36" s="78">
        <v>75023</v>
      </c>
      <c r="C36" s="79"/>
      <c r="D36" s="80" t="s">
        <v>87</v>
      </c>
      <c r="E36" s="25">
        <f>E37</f>
        <v>32400</v>
      </c>
    </row>
    <row r="37" spans="1:5" s="7" customFormat="1" ht="17.25" customHeight="1">
      <c r="A37" s="78"/>
      <c r="B37" s="79"/>
      <c r="C37" s="78">
        <v>4170</v>
      </c>
      <c r="D37" s="80" t="s">
        <v>86</v>
      </c>
      <c r="E37" s="25">
        <v>32400</v>
      </c>
    </row>
    <row r="38" spans="1:5" s="21" customFormat="1" ht="21.75" customHeight="1">
      <c r="A38" s="72">
        <v>754</v>
      </c>
      <c r="B38" s="79"/>
      <c r="C38" s="72"/>
      <c r="D38" s="12" t="s">
        <v>95</v>
      </c>
      <c r="E38" s="82">
        <f>E39+E41</f>
        <v>465000</v>
      </c>
    </row>
    <row r="39" spans="1:5" s="7" customFormat="1" ht="21" customHeight="1">
      <c r="A39" s="78"/>
      <c r="B39" s="49">
        <v>75412</v>
      </c>
      <c r="C39" s="78"/>
      <c r="D39" s="83" t="s">
        <v>96</v>
      </c>
      <c r="E39" s="25">
        <f>E40</f>
        <v>315000</v>
      </c>
    </row>
    <row r="40" spans="1:5" s="7" customFormat="1" ht="17.25" customHeight="1">
      <c r="A40" s="78"/>
      <c r="B40" s="79"/>
      <c r="C40" s="78">
        <v>6060</v>
      </c>
      <c r="D40" s="83" t="s">
        <v>102</v>
      </c>
      <c r="E40" s="25">
        <v>315000</v>
      </c>
    </row>
    <row r="41" spans="1:5" s="7" customFormat="1" ht="17.25" customHeight="1">
      <c r="A41" s="78"/>
      <c r="B41" s="78">
        <v>75495</v>
      </c>
      <c r="C41" s="78"/>
      <c r="D41" s="80" t="s">
        <v>101</v>
      </c>
      <c r="E41" s="25">
        <f>E42</f>
        <v>150000</v>
      </c>
    </row>
    <row r="42" spans="1:5" s="7" customFormat="1" ht="17.25" customHeight="1">
      <c r="A42" s="78"/>
      <c r="B42" s="79"/>
      <c r="C42" s="78">
        <v>6050</v>
      </c>
      <c r="D42" s="19" t="s">
        <v>69</v>
      </c>
      <c r="E42" s="25">
        <v>150000</v>
      </c>
    </row>
    <row r="43" spans="1:5" s="21" customFormat="1" ht="17.25" customHeight="1">
      <c r="A43" s="72">
        <v>801</v>
      </c>
      <c r="B43" s="79"/>
      <c r="C43" s="72"/>
      <c r="D43" s="77" t="s">
        <v>90</v>
      </c>
      <c r="E43" s="82">
        <f>E44</f>
        <v>56460</v>
      </c>
    </row>
    <row r="44" spans="1:5" s="7" customFormat="1" ht="17.25" customHeight="1">
      <c r="A44" s="78"/>
      <c r="B44" s="78">
        <v>80101</v>
      </c>
      <c r="C44" s="78"/>
      <c r="D44" s="80" t="s">
        <v>91</v>
      </c>
      <c r="E44" s="25">
        <f>E45+E46</f>
        <v>56460</v>
      </c>
    </row>
    <row r="45" spans="1:5" s="7" customFormat="1" ht="17.25" customHeight="1">
      <c r="A45" s="78"/>
      <c r="B45" s="79"/>
      <c r="C45" s="78">
        <v>4210</v>
      </c>
      <c r="D45" s="80" t="s">
        <v>4</v>
      </c>
      <c r="E45" s="25">
        <v>30000</v>
      </c>
    </row>
    <row r="46" spans="1:5" s="7" customFormat="1" ht="17.25" customHeight="1">
      <c r="A46" s="78"/>
      <c r="B46" s="79"/>
      <c r="C46" s="78">
        <v>4270</v>
      </c>
      <c r="D46" s="80" t="s">
        <v>100</v>
      </c>
      <c r="E46" s="25">
        <v>26460</v>
      </c>
    </row>
    <row r="47" spans="1:5" s="21" customFormat="1" ht="24" customHeight="1">
      <c r="A47" s="20"/>
      <c r="B47" s="20"/>
      <c r="C47" s="20"/>
      <c r="D47" s="20" t="s">
        <v>20</v>
      </c>
      <c r="E47" s="35">
        <f>E29+E32+E35+E38+E43</f>
        <v>703860</v>
      </c>
    </row>
    <row r="48" spans="1:5" ht="18" customHeight="1">
      <c r="A48" s="1"/>
      <c r="B48" s="3" t="s">
        <v>23</v>
      </c>
      <c r="C48" s="3"/>
      <c r="D48" s="1"/>
      <c r="E48" s="1"/>
    </row>
    <row r="49" spans="1:5" ht="359.25" customHeight="1">
      <c r="A49" s="96" t="s">
        <v>108</v>
      </c>
      <c r="B49" s="96"/>
      <c r="C49" s="96"/>
      <c r="D49" s="96"/>
      <c r="E49" s="96"/>
    </row>
    <row r="50" spans="1:5" ht="19.5" customHeight="1">
      <c r="A50" s="5" t="s">
        <v>70</v>
      </c>
      <c r="D50" s="93" t="s">
        <v>24</v>
      </c>
      <c r="E50" s="93"/>
    </row>
    <row r="51" ht="9.75" customHeight="1"/>
    <row r="52" spans="4:5" ht="22.5" customHeight="1">
      <c r="D52" s="93" t="s">
        <v>25</v>
      </c>
      <c r="E52" s="93"/>
    </row>
  </sheetData>
  <mergeCells count="9">
    <mergeCell ref="D50:E50"/>
    <mergeCell ref="D52:E52"/>
    <mergeCell ref="A6:C6"/>
    <mergeCell ref="A26:D26"/>
    <mergeCell ref="A49:E49"/>
    <mergeCell ref="D1:E1"/>
    <mergeCell ref="C2:E2"/>
    <mergeCell ref="A4:E4"/>
    <mergeCell ref="A5:E5"/>
  </mergeCells>
  <printOptions/>
  <pageMargins left="0.62" right="0.41" top="0.35" bottom="0.27" header="0.23" footer="0.19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H1" sqref="H1:K1"/>
    </sheetView>
  </sheetViews>
  <sheetFormatPr defaultColWidth="9.00390625" defaultRowHeight="12.75"/>
  <cols>
    <col min="1" max="1" width="4.625" style="38" customWidth="1"/>
    <col min="2" max="2" width="6.75390625" style="38" customWidth="1"/>
    <col min="3" max="3" width="7.25390625" style="38" customWidth="1"/>
    <col min="4" max="4" width="6.00390625" style="38" customWidth="1"/>
    <col min="5" max="5" width="38.75390625" style="38" customWidth="1"/>
    <col min="6" max="6" width="11.125" style="38" customWidth="1"/>
    <col min="7" max="7" width="12.875" style="38" customWidth="1"/>
    <col min="8" max="8" width="11.375" style="38" customWidth="1"/>
    <col min="9" max="9" width="11.25390625" style="38" customWidth="1"/>
    <col min="10" max="10" width="10.75390625" style="38" customWidth="1"/>
    <col min="11" max="11" width="10.375" style="38" customWidth="1"/>
    <col min="12" max="12" width="10.875" style="38" customWidth="1"/>
    <col min="13" max="16384" width="9.125" style="38" customWidth="1"/>
  </cols>
  <sheetData>
    <row r="1" spans="8:11" ht="12.75">
      <c r="H1" s="101" t="s">
        <v>111</v>
      </c>
      <c r="I1" s="101"/>
      <c r="J1" s="101"/>
      <c r="K1" s="101"/>
    </row>
    <row r="2" spans="7:12" ht="16.5" customHeight="1">
      <c r="G2" s="101" t="s">
        <v>110</v>
      </c>
      <c r="H2" s="101"/>
      <c r="I2" s="101"/>
      <c r="J2" s="101"/>
      <c r="K2" s="101"/>
      <c r="L2" s="101"/>
    </row>
    <row r="3" ht="13.5" customHeight="1"/>
    <row r="4" spans="1:12" ht="18.75" customHeight="1">
      <c r="A4" s="120" t="s">
        <v>35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ht="18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63" t="s">
        <v>36</v>
      </c>
    </row>
    <row r="6" spans="1:12" ht="16.5" customHeight="1">
      <c r="A6" s="121" t="s">
        <v>30</v>
      </c>
      <c r="B6" s="121" t="s">
        <v>8</v>
      </c>
      <c r="C6" s="121" t="s">
        <v>37</v>
      </c>
      <c r="D6" s="121" t="s">
        <v>18</v>
      </c>
      <c r="E6" s="115" t="s">
        <v>31</v>
      </c>
      <c r="F6" s="115" t="s">
        <v>27</v>
      </c>
      <c r="G6" s="115" t="s">
        <v>16</v>
      </c>
      <c r="H6" s="115"/>
      <c r="I6" s="115"/>
      <c r="J6" s="115"/>
      <c r="K6" s="115"/>
      <c r="L6" s="112" t="s">
        <v>38</v>
      </c>
    </row>
    <row r="7" spans="1:12" ht="12.75">
      <c r="A7" s="121"/>
      <c r="B7" s="121"/>
      <c r="C7" s="121"/>
      <c r="D7" s="121"/>
      <c r="E7" s="115"/>
      <c r="F7" s="115"/>
      <c r="G7" s="115" t="s">
        <v>39</v>
      </c>
      <c r="H7" s="115" t="s">
        <v>28</v>
      </c>
      <c r="I7" s="115"/>
      <c r="J7" s="115"/>
      <c r="K7" s="115"/>
      <c r="L7" s="113"/>
    </row>
    <row r="8" spans="1:12" ht="12.75">
      <c r="A8" s="121"/>
      <c r="B8" s="121"/>
      <c r="C8" s="121"/>
      <c r="D8" s="121"/>
      <c r="E8" s="115"/>
      <c r="F8" s="115"/>
      <c r="G8" s="115"/>
      <c r="H8" s="115" t="s">
        <v>40</v>
      </c>
      <c r="I8" s="115" t="s">
        <v>29</v>
      </c>
      <c r="J8" s="116" t="s">
        <v>41</v>
      </c>
      <c r="K8" s="119" t="s">
        <v>42</v>
      </c>
      <c r="L8" s="113"/>
    </row>
    <row r="9" spans="1:12" ht="12.75">
      <c r="A9" s="121"/>
      <c r="B9" s="121"/>
      <c r="C9" s="121"/>
      <c r="D9" s="121"/>
      <c r="E9" s="115"/>
      <c r="F9" s="115"/>
      <c r="G9" s="115"/>
      <c r="H9" s="115"/>
      <c r="I9" s="115"/>
      <c r="J9" s="117"/>
      <c r="K9" s="119"/>
      <c r="L9" s="113"/>
    </row>
    <row r="10" spans="1:12" ht="31.5" customHeight="1">
      <c r="A10" s="121"/>
      <c r="B10" s="121"/>
      <c r="C10" s="121"/>
      <c r="D10" s="121"/>
      <c r="E10" s="115"/>
      <c r="F10" s="115"/>
      <c r="G10" s="115"/>
      <c r="H10" s="115"/>
      <c r="I10" s="115"/>
      <c r="J10" s="118"/>
      <c r="K10" s="119"/>
      <c r="L10" s="114"/>
    </row>
    <row r="11" spans="1:12" ht="11.25" customHeight="1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</row>
    <row r="12" spans="1:12" ht="51" customHeight="1">
      <c r="A12" s="64">
        <v>1</v>
      </c>
      <c r="B12" s="65" t="s">
        <v>10</v>
      </c>
      <c r="C12" s="65" t="s">
        <v>11</v>
      </c>
      <c r="D12" s="64">
        <v>6050</v>
      </c>
      <c r="E12" s="54" t="s">
        <v>78</v>
      </c>
      <c r="F12" s="52">
        <f aca="true" t="shared" si="0" ref="F12:F19">G12</f>
        <v>964500</v>
      </c>
      <c r="G12" s="52">
        <v>964500</v>
      </c>
      <c r="H12" s="52">
        <v>226400</v>
      </c>
      <c r="I12" s="64"/>
      <c r="J12" s="52" t="s">
        <v>5</v>
      </c>
      <c r="K12" s="64"/>
      <c r="L12" s="57" t="s">
        <v>43</v>
      </c>
    </row>
    <row r="13" spans="1:12" ht="24.75" customHeight="1">
      <c r="A13" s="98"/>
      <c r="B13" s="99"/>
      <c r="C13" s="99"/>
      <c r="D13" s="100"/>
      <c r="E13" s="67" t="s">
        <v>77</v>
      </c>
      <c r="F13" s="52">
        <f t="shared" si="0"/>
        <v>24200</v>
      </c>
      <c r="G13" s="52">
        <f>H13</f>
        <v>24200</v>
      </c>
      <c r="H13" s="52">
        <v>24200</v>
      </c>
      <c r="I13" s="64"/>
      <c r="J13" s="52"/>
      <c r="K13" s="64"/>
      <c r="L13" s="57"/>
    </row>
    <row r="14" spans="1:12" ht="19.5" customHeight="1">
      <c r="A14" s="66"/>
      <c r="B14" s="74"/>
      <c r="C14" s="74"/>
      <c r="D14" s="75"/>
      <c r="E14" s="76" t="s">
        <v>79</v>
      </c>
      <c r="F14" s="52">
        <f t="shared" si="0"/>
        <v>988700</v>
      </c>
      <c r="G14" s="52">
        <f>SUM(G12:G13)</f>
        <v>988700</v>
      </c>
      <c r="H14" s="52">
        <f>SUM(H12:H13)</f>
        <v>250600</v>
      </c>
      <c r="I14" s="64"/>
      <c r="J14" s="52">
        <v>738100</v>
      </c>
      <c r="K14" s="64"/>
      <c r="L14" s="57"/>
    </row>
    <row r="15" spans="1:12" ht="37.5" customHeight="1">
      <c r="A15" s="66">
        <v>2</v>
      </c>
      <c r="B15" s="65" t="s">
        <v>10</v>
      </c>
      <c r="C15" s="65" t="s">
        <v>11</v>
      </c>
      <c r="D15" s="64">
        <v>6050</v>
      </c>
      <c r="E15" s="67" t="s">
        <v>76</v>
      </c>
      <c r="F15" s="52">
        <f t="shared" si="0"/>
        <v>7400</v>
      </c>
      <c r="G15" s="52">
        <f>H15</f>
        <v>7400</v>
      </c>
      <c r="H15" s="52">
        <v>7400</v>
      </c>
      <c r="I15" s="64"/>
      <c r="J15" s="52"/>
      <c r="K15" s="64"/>
      <c r="L15" s="57"/>
    </row>
    <row r="16" spans="1:12" ht="39" customHeight="1">
      <c r="A16" s="66">
        <v>3</v>
      </c>
      <c r="B16" s="65" t="s">
        <v>10</v>
      </c>
      <c r="C16" s="65" t="s">
        <v>11</v>
      </c>
      <c r="D16" s="64">
        <v>6050</v>
      </c>
      <c r="E16" s="67" t="s">
        <v>71</v>
      </c>
      <c r="F16" s="52">
        <f t="shared" si="0"/>
        <v>35000</v>
      </c>
      <c r="G16" s="52">
        <f>H16</f>
        <v>35000</v>
      </c>
      <c r="H16" s="52">
        <v>35000</v>
      </c>
      <c r="I16" s="64"/>
      <c r="J16" s="64"/>
      <c r="K16" s="64"/>
      <c r="L16" s="57" t="s">
        <v>43</v>
      </c>
    </row>
    <row r="17" spans="1:12" ht="39" customHeight="1">
      <c r="A17" s="66">
        <v>4</v>
      </c>
      <c r="B17" s="65" t="s">
        <v>10</v>
      </c>
      <c r="C17" s="65" t="s">
        <v>11</v>
      </c>
      <c r="D17" s="64">
        <v>6050</v>
      </c>
      <c r="E17" s="67" t="s">
        <v>75</v>
      </c>
      <c r="F17" s="52">
        <f t="shared" si="0"/>
        <v>300000</v>
      </c>
      <c r="G17" s="52">
        <f>H17</f>
        <v>300000</v>
      </c>
      <c r="H17" s="52">
        <v>300000</v>
      </c>
      <c r="I17" s="64"/>
      <c r="J17" s="64"/>
      <c r="K17" s="64"/>
      <c r="L17" s="57"/>
    </row>
    <row r="18" spans="1:12" ht="18" customHeight="1">
      <c r="A18" s="88" t="s">
        <v>34</v>
      </c>
      <c r="B18" s="89"/>
      <c r="C18" s="89"/>
      <c r="D18" s="89"/>
      <c r="E18" s="111"/>
      <c r="F18" s="53">
        <f t="shared" si="0"/>
        <v>1331100</v>
      </c>
      <c r="G18" s="53">
        <f>G14+G15+G16+G17</f>
        <v>1331100</v>
      </c>
      <c r="H18" s="53">
        <f>H14+H15+H16+H17</f>
        <v>593000</v>
      </c>
      <c r="I18" s="64"/>
      <c r="J18" s="53">
        <v>738100</v>
      </c>
      <c r="K18" s="64"/>
      <c r="L18" s="64"/>
    </row>
    <row r="19" spans="1:12" ht="24" customHeight="1">
      <c r="A19" s="64">
        <v>5</v>
      </c>
      <c r="B19" s="65" t="s">
        <v>44</v>
      </c>
      <c r="C19" s="65" t="s">
        <v>45</v>
      </c>
      <c r="D19" s="64">
        <v>6060</v>
      </c>
      <c r="E19" s="68" t="s">
        <v>46</v>
      </c>
      <c r="F19" s="52">
        <f t="shared" si="0"/>
        <v>40000</v>
      </c>
      <c r="G19" s="52">
        <f>H19</f>
        <v>40000</v>
      </c>
      <c r="H19" s="52">
        <v>40000</v>
      </c>
      <c r="I19" s="64"/>
      <c r="J19" s="69"/>
      <c r="K19" s="64"/>
      <c r="L19" s="57" t="s">
        <v>43</v>
      </c>
    </row>
    <row r="20" spans="1:12" s="43" customFormat="1" ht="22.5" customHeight="1">
      <c r="A20" s="107" t="s">
        <v>47</v>
      </c>
      <c r="B20" s="108"/>
      <c r="C20" s="108"/>
      <c r="D20" s="108"/>
      <c r="E20" s="109"/>
      <c r="F20" s="53">
        <f>SUM(F19)</f>
        <v>40000</v>
      </c>
      <c r="G20" s="53">
        <f>SUM(G19)</f>
        <v>40000</v>
      </c>
      <c r="H20" s="53">
        <f>SUM(H19)</f>
        <v>40000</v>
      </c>
      <c r="I20" s="47"/>
      <c r="J20" s="48"/>
      <c r="K20" s="47"/>
      <c r="L20" s="47"/>
    </row>
    <row r="21" spans="1:12" ht="100.5" customHeight="1">
      <c r="A21" s="64">
        <v>6</v>
      </c>
      <c r="B21" s="64">
        <v>600</v>
      </c>
      <c r="C21" s="64">
        <v>60013</v>
      </c>
      <c r="D21" s="64">
        <v>6050</v>
      </c>
      <c r="E21" s="54" t="s">
        <v>48</v>
      </c>
      <c r="F21" s="58">
        <f aca="true" t="shared" si="1" ref="F21:G40">G21</f>
        <v>238825</v>
      </c>
      <c r="G21" s="58">
        <f t="shared" si="1"/>
        <v>238825</v>
      </c>
      <c r="H21" s="58">
        <v>238825</v>
      </c>
      <c r="I21" s="47"/>
      <c r="J21" s="48"/>
      <c r="K21" s="47"/>
      <c r="L21" s="57" t="s">
        <v>43</v>
      </c>
    </row>
    <row r="22" spans="1:12" ht="73.5" customHeight="1">
      <c r="A22" s="64">
        <v>7</v>
      </c>
      <c r="B22" s="64">
        <v>600</v>
      </c>
      <c r="C22" s="64">
        <v>60013</v>
      </c>
      <c r="D22" s="64">
        <v>6050</v>
      </c>
      <c r="E22" s="61" t="s">
        <v>49</v>
      </c>
      <c r="F22" s="58">
        <f t="shared" si="1"/>
        <v>162800</v>
      </c>
      <c r="G22" s="58">
        <f t="shared" si="1"/>
        <v>162800</v>
      </c>
      <c r="H22" s="58">
        <v>162800</v>
      </c>
      <c r="I22" s="47"/>
      <c r="J22" s="48"/>
      <c r="K22" s="47"/>
      <c r="L22" s="57" t="s">
        <v>43</v>
      </c>
    </row>
    <row r="23" spans="1:12" ht="62.25" customHeight="1">
      <c r="A23" s="64">
        <v>8</v>
      </c>
      <c r="B23" s="64">
        <v>600</v>
      </c>
      <c r="C23" s="64">
        <v>60016</v>
      </c>
      <c r="D23" s="64">
        <v>6050</v>
      </c>
      <c r="E23" s="68" t="s">
        <v>50</v>
      </c>
      <c r="F23" s="58">
        <f>G23</f>
        <v>71000</v>
      </c>
      <c r="G23" s="58">
        <f>H23</f>
        <v>71000</v>
      </c>
      <c r="H23" s="58">
        <v>71000</v>
      </c>
      <c r="I23" s="59"/>
      <c r="J23" s="60"/>
      <c r="K23" s="59"/>
      <c r="L23" s="57" t="s">
        <v>43</v>
      </c>
    </row>
    <row r="24" spans="1:12" ht="24" customHeight="1">
      <c r="A24" s="64">
        <v>9</v>
      </c>
      <c r="B24" s="64">
        <v>600</v>
      </c>
      <c r="C24" s="64">
        <v>60016</v>
      </c>
      <c r="D24" s="64">
        <v>6050</v>
      </c>
      <c r="E24" s="61" t="s">
        <v>51</v>
      </c>
      <c r="F24" s="58">
        <f t="shared" si="1"/>
        <v>500000</v>
      </c>
      <c r="G24" s="58">
        <v>500000</v>
      </c>
      <c r="H24" s="58">
        <v>450000</v>
      </c>
      <c r="I24" s="59"/>
      <c r="J24" s="60" t="s">
        <v>2</v>
      </c>
      <c r="K24" s="59"/>
      <c r="L24" s="57" t="s">
        <v>43</v>
      </c>
    </row>
    <row r="25" spans="1:12" ht="23.25" customHeight="1">
      <c r="A25" s="64">
        <v>10</v>
      </c>
      <c r="B25" s="64">
        <v>600</v>
      </c>
      <c r="C25" s="64">
        <v>60016</v>
      </c>
      <c r="D25" s="64">
        <v>6050</v>
      </c>
      <c r="E25" s="61" t="s">
        <v>52</v>
      </c>
      <c r="F25" s="58">
        <f t="shared" si="1"/>
        <v>15500</v>
      </c>
      <c r="G25" s="58">
        <f t="shared" si="1"/>
        <v>15500</v>
      </c>
      <c r="H25" s="58">
        <v>15500</v>
      </c>
      <c r="I25" s="59"/>
      <c r="J25" s="60"/>
      <c r="K25" s="59"/>
      <c r="L25" s="57" t="s">
        <v>43</v>
      </c>
    </row>
    <row r="26" spans="1:12" ht="24.75" customHeight="1">
      <c r="A26" s="64">
        <v>11</v>
      </c>
      <c r="B26" s="64">
        <v>600</v>
      </c>
      <c r="C26" s="64">
        <v>60016</v>
      </c>
      <c r="D26" s="64">
        <v>6050</v>
      </c>
      <c r="E26" s="61" t="s">
        <v>53</v>
      </c>
      <c r="F26" s="58">
        <f t="shared" si="1"/>
        <v>7000</v>
      </c>
      <c r="G26" s="58">
        <f t="shared" si="1"/>
        <v>7000</v>
      </c>
      <c r="H26" s="58">
        <v>7000</v>
      </c>
      <c r="I26" s="59"/>
      <c r="J26" s="60"/>
      <c r="K26" s="59"/>
      <c r="L26" s="57" t="s">
        <v>43</v>
      </c>
    </row>
    <row r="27" spans="1:12" ht="49.5" customHeight="1">
      <c r="A27" s="64">
        <v>12</v>
      </c>
      <c r="B27" s="64">
        <v>600</v>
      </c>
      <c r="C27" s="64">
        <v>60016</v>
      </c>
      <c r="D27" s="64">
        <v>6050</v>
      </c>
      <c r="E27" s="68" t="s">
        <v>54</v>
      </c>
      <c r="F27" s="58">
        <f t="shared" si="1"/>
        <v>111600</v>
      </c>
      <c r="G27" s="58">
        <f t="shared" si="1"/>
        <v>111600</v>
      </c>
      <c r="H27" s="58">
        <v>111600</v>
      </c>
      <c r="I27" s="59"/>
      <c r="J27" s="60"/>
      <c r="K27" s="59"/>
      <c r="L27" s="57" t="s">
        <v>43</v>
      </c>
    </row>
    <row r="28" spans="1:12" ht="36.75" customHeight="1">
      <c r="A28" s="64">
        <v>13</v>
      </c>
      <c r="B28" s="64">
        <v>600</v>
      </c>
      <c r="C28" s="64">
        <v>60016</v>
      </c>
      <c r="D28" s="64">
        <v>6050</v>
      </c>
      <c r="E28" s="68" t="s">
        <v>72</v>
      </c>
      <c r="F28" s="58">
        <f t="shared" si="1"/>
        <v>50000</v>
      </c>
      <c r="G28" s="58">
        <f t="shared" si="1"/>
        <v>50000</v>
      </c>
      <c r="H28" s="58">
        <v>50000</v>
      </c>
      <c r="I28" s="59"/>
      <c r="J28" s="60"/>
      <c r="K28" s="59"/>
      <c r="L28" s="57" t="s">
        <v>43</v>
      </c>
    </row>
    <row r="29" spans="1:12" ht="24.75" customHeight="1">
      <c r="A29" s="66">
        <v>14</v>
      </c>
      <c r="B29" s="64">
        <v>600</v>
      </c>
      <c r="C29" s="64">
        <v>60016</v>
      </c>
      <c r="D29" s="64">
        <v>6050</v>
      </c>
      <c r="E29" s="70" t="s">
        <v>74</v>
      </c>
      <c r="F29" s="58">
        <f t="shared" si="1"/>
        <v>700000</v>
      </c>
      <c r="G29" s="58">
        <f t="shared" si="1"/>
        <v>700000</v>
      </c>
      <c r="H29" s="58">
        <v>700000</v>
      </c>
      <c r="I29" s="59"/>
      <c r="J29" s="60"/>
      <c r="K29" s="59"/>
      <c r="L29" s="57" t="s">
        <v>43</v>
      </c>
    </row>
    <row r="30" spans="1:12" s="43" customFormat="1" ht="20.25" customHeight="1">
      <c r="A30" s="102" t="s">
        <v>33</v>
      </c>
      <c r="B30" s="103"/>
      <c r="C30" s="103"/>
      <c r="D30" s="103"/>
      <c r="E30" s="104"/>
      <c r="F30" s="40">
        <f>G30</f>
        <v>1856725</v>
      </c>
      <c r="G30" s="40">
        <f>H30+J30</f>
        <v>1856725</v>
      </c>
      <c r="H30" s="40">
        <f>SUM(H21:H29)</f>
        <v>1806725</v>
      </c>
      <c r="I30" s="41"/>
      <c r="J30" s="40">
        <v>50000</v>
      </c>
      <c r="K30" s="41"/>
      <c r="L30" s="41"/>
    </row>
    <row r="31" spans="1:12" ht="24" customHeight="1">
      <c r="A31" s="57">
        <v>15</v>
      </c>
      <c r="B31" s="57">
        <v>700</v>
      </c>
      <c r="C31" s="57">
        <v>70005</v>
      </c>
      <c r="D31" s="57">
        <v>6060</v>
      </c>
      <c r="E31" s="61" t="s">
        <v>7</v>
      </c>
      <c r="F31" s="58">
        <f>G31</f>
        <v>200000</v>
      </c>
      <c r="G31" s="58">
        <f>H31</f>
        <v>200000</v>
      </c>
      <c r="H31" s="58">
        <v>200000</v>
      </c>
      <c r="I31" s="59"/>
      <c r="J31" s="40"/>
      <c r="K31" s="59"/>
      <c r="L31" s="57" t="s">
        <v>43</v>
      </c>
    </row>
    <row r="32" spans="1:12" s="43" customFormat="1" ht="20.25" customHeight="1">
      <c r="A32" s="102" t="s">
        <v>6</v>
      </c>
      <c r="B32" s="103"/>
      <c r="C32" s="103"/>
      <c r="D32" s="103"/>
      <c r="E32" s="104"/>
      <c r="F32" s="40">
        <f>SUM(F31)</f>
        <v>200000</v>
      </c>
      <c r="G32" s="40">
        <f>SUM(G31)</f>
        <v>200000</v>
      </c>
      <c r="H32" s="40">
        <f>SUM(H31)</f>
        <v>200000</v>
      </c>
      <c r="I32" s="41"/>
      <c r="J32" s="42"/>
      <c r="K32" s="41"/>
      <c r="L32" s="56"/>
    </row>
    <row r="33" spans="1:12" ht="16.5" customHeight="1">
      <c r="A33" s="64">
        <v>16</v>
      </c>
      <c r="B33" s="64">
        <v>750</v>
      </c>
      <c r="C33" s="64">
        <v>75023</v>
      </c>
      <c r="D33" s="64">
        <v>6060</v>
      </c>
      <c r="E33" s="61" t="s">
        <v>55</v>
      </c>
      <c r="F33" s="58">
        <f t="shared" si="1"/>
        <v>10000</v>
      </c>
      <c r="G33" s="58">
        <f>H33</f>
        <v>10000</v>
      </c>
      <c r="H33" s="58">
        <v>10000</v>
      </c>
      <c r="I33" s="59"/>
      <c r="J33" s="60"/>
      <c r="K33" s="59"/>
      <c r="L33" s="110" t="s">
        <v>43</v>
      </c>
    </row>
    <row r="34" spans="1:12" ht="16.5" customHeight="1">
      <c r="A34" s="64">
        <v>17</v>
      </c>
      <c r="B34" s="64">
        <v>750</v>
      </c>
      <c r="C34" s="64">
        <v>75023</v>
      </c>
      <c r="D34" s="64">
        <v>6060</v>
      </c>
      <c r="E34" s="61" t="s">
        <v>56</v>
      </c>
      <c r="F34" s="58">
        <f t="shared" si="1"/>
        <v>60000</v>
      </c>
      <c r="G34" s="58">
        <f>H34</f>
        <v>60000</v>
      </c>
      <c r="H34" s="58">
        <v>60000</v>
      </c>
      <c r="I34" s="59"/>
      <c r="J34" s="60"/>
      <c r="K34" s="59"/>
      <c r="L34" s="87"/>
    </row>
    <row r="35" spans="1:12" ht="20.25" customHeight="1">
      <c r="A35" s="102" t="s">
        <v>57</v>
      </c>
      <c r="B35" s="103"/>
      <c r="C35" s="103"/>
      <c r="D35" s="103"/>
      <c r="E35" s="104"/>
      <c r="F35" s="40">
        <f t="shared" si="1"/>
        <v>70000</v>
      </c>
      <c r="G35" s="40">
        <f>SUM(G33:G34)</f>
        <v>70000</v>
      </c>
      <c r="H35" s="40">
        <f>SUM(H33:H34)</f>
        <v>70000</v>
      </c>
      <c r="I35" s="59"/>
      <c r="J35" s="60"/>
      <c r="K35" s="59"/>
      <c r="L35" s="59"/>
    </row>
    <row r="36" spans="1:12" ht="38.25" customHeight="1">
      <c r="A36" s="64">
        <v>18</v>
      </c>
      <c r="B36" s="64">
        <v>754</v>
      </c>
      <c r="C36" s="64">
        <v>75412</v>
      </c>
      <c r="D36" s="64">
        <v>6060</v>
      </c>
      <c r="E36" s="61" t="s">
        <v>58</v>
      </c>
      <c r="F36" s="58">
        <f>G36</f>
        <v>715000</v>
      </c>
      <c r="G36" s="58">
        <v>715000</v>
      </c>
      <c r="H36" s="58">
        <v>100000</v>
      </c>
      <c r="I36" s="59"/>
      <c r="J36" s="60" t="s">
        <v>1</v>
      </c>
      <c r="K36" s="59"/>
      <c r="L36" s="59"/>
    </row>
    <row r="37" spans="1:12" ht="16.5" customHeight="1">
      <c r="A37" s="64">
        <v>19</v>
      </c>
      <c r="B37" s="64">
        <v>754</v>
      </c>
      <c r="C37" s="64">
        <v>75495</v>
      </c>
      <c r="D37" s="64">
        <v>6050</v>
      </c>
      <c r="E37" s="61" t="s">
        <v>59</v>
      </c>
      <c r="F37" s="58">
        <f>G37</f>
        <v>300000</v>
      </c>
      <c r="G37" s="58">
        <f>H37</f>
        <v>300000</v>
      </c>
      <c r="H37" s="58">
        <v>300000</v>
      </c>
      <c r="I37" s="59"/>
      <c r="J37" s="60"/>
      <c r="K37" s="59"/>
      <c r="L37" s="57" t="s">
        <v>43</v>
      </c>
    </row>
    <row r="38" spans="1:12" ht="19.5" customHeight="1">
      <c r="A38" s="102" t="s">
        <v>60</v>
      </c>
      <c r="B38" s="103"/>
      <c r="C38" s="103"/>
      <c r="D38" s="103"/>
      <c r="E38" s="104"/>
      <c r="F38" s="40">
        <f>SUM(F36:F37)</f>
        <v>1015000</v>
      </c>
      <c r="G38" s="40">
        <f>SUM(G36:G37)</f>
        <v>1015000</v>
      </c>
      <c r="H38" s="40">
        <f>SUM(H36:H37)</f>
        <v>400000</v>
      </c>
      <c r="I38" s="59"/>
      <c r="J38" s="40">
        <v>615000</v>
      </c>
      <c r="K38" s="59"/>
      <c r="L38" s="59"/>
    </row>
    <row r="39" spans="1:12" ht="60.75" customHeight="1">
      <c r="A39" s="64">
        <v>20</v>
      </c>
      <c r="B39" s="64">
        <v>900</v>
      </c>
      <c r="C39" s="64">
        <v>90015</v>
      </c>
      <c r="D39" s="64">
        <v>6050</v>
      </c>
      <c r="E39" s="61" t="s">
        <v>61</v>
      </c>
      <c r="F39" s="58">
        <f t="shared" si="1"/>
        <v>40000</v>
      </c>
      <c r="G39" s="58">
        <f t="shared" si="1"/>
        <v>40000</v>
      </c>
      <c r="H39" s="58">
        <v>40000</v>
      </c>
      <c r="I39" s="59"/>
      <c r="J39" s="60"/>
      <c r="K39" s="59"/>
      <c r="L39" s="57" t="s">
        <v>43</v>
      </c>
    </row>
    <row r="40" spans="1:12" ht="87.75" customHeight="1">
      <c r="A40" s="64">
        <v>21</v>
      </c>
      <c r="B40" s="64">
        <v>900</v>
      </c>
      <c r="C40" s="64">
        <v>90015</v>
      </c>
      <c r="D40" s="64">
        <v>6050</v>
      </c>
      <c r="E40" s="68" t="s">
        <v>62</v>
      </c>
      <c r="F40" s="58">
        <f t="shared" si="1"/>
        <v>60000</v>
      </c>
      <c r="G40" s="58">
        <f t="shared" si="1"/>
        <v>60000</v>
      </c>
      <c r="H40" s="58">
        <v>60000</v>
      </c>
      <c r="I40" s="59"/>
      <c r="J40" s="60"/>
      <c r="K40" s="59"/>
      <c r="L40" s="57" t="s">
        <v>43</v>
      </c>
    </row>
    <row r="41" spans="1:12" s="43" customFormat="1" ht="16.5" customHeight="1">
      <c r="A41" s="107" t="s">
        <v>63</v>
      </c>
      <c r="B41" s="108"/>
      <c r="C41" s="108"/>
      <c r="D41" s="108"/>
      <c r="E41" s="109"/>
      <c r="F41" s="40">
        <f>F39+F40</f>
        <v>100000</v>
      </c>
      <c r="G41" s="40">
        <f>G39+G40</f>
        <v>100000</v>
      </c>
      <c r="H41" s="40">
        <f>H39+H40</f>
        <v>100000</v>
      </c>
      <c r="I41" s="40">
        <f>SUM(I21:I22)</f>
        <v>0</v>
      </c>
      <c r="J41" s="40">
        <f>SUM(J21:J22)</f>
        <v>0</v>
      </c>
      <c r="K41" s="40">
        <f>SUM(K21:K22)</f>
        <v>0</v>
      </c>
      <c r="L41" s="40"/>
    </row>
    <row r="42" spans="1:12" ht="18" customHeight="1">
      <c r="A42" s="105" t="s">
        <v>12</v>
      </c>
      <c r="B42" s="105"/>
      <c r="C42" s="105"/>
      <c r="D42" s="105"/>
      <c r="E42" s="105"/>
      <c r="F42" s="58">
        <f>G42</f>
        <v>4612825</v>
      </c>
      <c r="G42" s="44">
        <f>G18+G20+G30+G32+G35+G38+G41</f>
        <v>4612825</v>
      </c>
      <c r="H42" s="58">
        <f>H18+H20+H30+H32+H35+H38+H41</f>
        <v>3209725</v>
      </c>
      <c r="I42" s="58">
        <v>0</v>
      </c>
      <c r="J42" s="58">
        <f>J18+J30+J38</f>
        <v>1403100</v>
      </c>
      <c r="K42" s="58">
        <v>0</v>
      </c>
      <c r="L42" s="45" t="s">
        <v>32</v>
      </c>
    </row>
    <row r="43" spans="1:12" ht="18" customHeight="1">
      <c r="A43" s="97" t="s">
        <v>3</v>
      </c>
      <c r="B43" s="97"/>
      <c r="C43" s="97"/>
      <c r="D43" s="97"/>
      <c r="E43" s="97"/>
      <c r="F43" s="97"/>
      <c r="G43" s="97"/>
      <c r="H43" s="97"/>
      <c r="I43" s="71"/>
      <c r="J43" s="71"/>
      <c r="K43" s="71"/>
      <c r="L43" s="46"/>
    </row>
    <row r="44" spans="1:12" ht="18.75" customHeight="1">
      <c r="A44" s="106" t="s">
        <v>0</v>
      </c>
      <c r="B44" s="106"/>
      <c r="C44" s="106"/>
      <c r="D44" s="106"/>
      <c r="E44" s="106"/>
      <c r="F44" s="106"/>
      <c r="G44" s="106"/>
      <c r="H44" s="71"/>
      <c r="I44" s="71"/>
      <c r="J44" s="71"/>
      <c r="K44" s="71"/>
      <c r="L44" s="46"/>
    </row>
    <row r="45" spans="9:12" ht="12.75">
      <c r="I45" s="101" t="s">
        <v>13</v>
      </c>
      <c r="J45" s="101"/>
      <c r="K45" s="101"/>
      <c r="L45" s="101"/>
    </row>
    <row r="46" spans="1:12" ht="26.25" customHeight="1">
      <c r="A46" s="97"/>
      <c r="B46" s="97"/>
      <c r="C46" s="97"/>
      <c r="D46" s="97"/>
      <c r="E46" s="97"/>
      <c r="F46" s="97"/>
      <c r="G46" s="97"/>
      <c r="H46" s="97"/>
      <c r="I46" s="101" t="s">
        <v>14</v>
      </c>
      <c r="J46" s="101"/>
      <c r="K46" s="101"/>
      <c r="L46" s="101"/>
    </row>
  </sheetData>
  <mergeCells count="32">
    <mergeCell ref="G2:L2"/>
    <mergeCell ref="H1:K1"/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G7:G10"/>
    <mergeCell ref="H7:K7"/>
    <mergeCell ref="H8:H10"/>
    <mergeCell ref="I8:I10"/>
    <mergeCell ref="J8:J10"/>
    <mergeCell ref="K8:K10"/>
    <mergeCell ref="A32:E32"/>
    <mergeCell ref="L33:L34"/>
    <mergeCell ref="A18:E18"/>
    <mergeCell ref="A20:E20"/>
    <mergeCell ref="A30:E30"/>
    <mergeCell ref="A46:H46"/>
    <mergeCell ref="A43:H43"/>
    <mergeCell ref="A13:D13"/>
    <mergeCell ref="I46:L46"/>
    <mergeCell ref="A35:E35"/>
    <mergeCell ref="A38:E38"/>
    <mergeCell ref="A42:E42"/>
    <mergeCell ref="A44:G44"/>
    <mergeCell ref="I45:L45"/>
    <mergeCell ref="A41:E41"/>
  </mergeCells>
  <printOptions/>
  <pageMargins left="0.45" right="0.15748031496062992" top="0.4" bottom="0.31496062992125984" header="0.2362204724409449" footer="0.15748031496062992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2008-07-29T06:30:18Z</cp:lastPrinted>
  <dcterms:created xsi:type="dcterms:W3CDTF">2001-03-21T13:01:08Z</dcterms:created>
  <dcterms:modified xsi:type="dcterms:W3CDTF">2008-07-29T06:31:10Z</dcterms:modified>
  <cp:category/>
  <cp:version/>
  <cp:contentType/>
  <cp:contentStatus/>
</cp:coreProperties>
</file>