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4"/>
  </bookViews>
  <sheets>
    <sheet name="zal nr 1" sheetId="1" r:id="rId1"/>
    <sheet name="zal nr 2" sheetId="2" r:id="rId2"/>
    <sheet name="zal nr 3" sheetId="3" r:id="rId3"/>
    <sheet name="zal nr 4" sheetId="4" r:id="rId4"/>
    <sheet name="zał nr 5" sheetId="5" r:id="rId5"/>
  </sheets>
  <definedNames>
    <definedName name="_xlnm.Print_Area" localSheetId="0">'zal nr 1'!$A$1:$L$21</definedName>
    <definedName name="_xlnm.Print_Area" localSheetId="1">'zal nr 2'!$A$1:$W$77</definedName>
    <definedName name="_xlnm.Print_Area" localSheetId="2">'zal nr 3'!$A$1:$G$24</definedName>
  </definedNames>
  <calcPr fullCalcOnLoad="1"/>
</workbook>
</file>

<file path=xl/sharedStrings.xml><?xml version="1.0" encoding="utf-8"?>
<sst xmlns="http://schemas.openxmlformats.org/spreadsheetml/2006/main" count="427" uniqueCount="169">
  <si>
    <t>Podatek dochodowy od osób prawnych</t>
  </si>
  <si>
    <t>Razem dział 754 - Bezpieczeństwo publiczne i ochrona przeciwpożarowa</t>
  </si>
  <si>
    <t>Należność z tyt. rozliczenia nakładów inwestycyjnych  poniesionych przez dzierżawcę na przebudowę budynku w Budach Michałowskich</t>
  </si>
  <si>
    <t xml:space="preserve">                                                                                                   Mirosław Byczak</t>
  </si>
  <si>
    <t xml:space="preserve">W planie wydatków budżetowych wprowadza się zmiany:  
</t>
  </si>
  <si>
    <t>Dział</t>
  </si>
  <si>
    <t>Ogółem</t>
  </si>
  <si>
    <t>Rozdział</t>
  </si>
  <si>
    <t>Lp.</t>
  </si>
  <si>
    <t>Treść</t>
  </si>
  <si>
    <t>Wydatki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</si>
  <si>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</si>
  <si>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</si>
  <si>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</si>
  <si>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</si>
  <si>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</si>
  <si>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</si>
  <si>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</si>
  <si>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</si>
  <si>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</si>
  <si>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</si>
  <si>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</si>
  <si>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</si>
  <si>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</si>
  <si>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rok 2011
(8+9+10+11)</t>
  </si>
  <si>
    <t>w tym:</t>
  </si>
  <si>
    <t>dotacje</t>
  </si>
  <si>
    <t>Gospodarka mieszkaniowa</t>
  </si>
  <si>
    <t>Oświata i wychowanie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</si>
  <si>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</si>
  <si>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</si>
  <si>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</si>
  <si>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</si>
  <si>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</si>
  <si>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</si>
  <si>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</si>
  <si>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</si>
  <si>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</si>
  <si>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</si>
  <si>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</si>
  <si>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</si>
  <si>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</si>
  <si>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</si>
  <si>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</si>
  <si>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</si>
  <si>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</si>
  <si>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</si>
  <si>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</si>
  <si>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</si>
  <si>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</si>
  <si>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</si>
  <si>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</si>
  <si>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</si>
  <si>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</si>
  <si>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</si>
  <si>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</si>
  <si>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</si>
  <si>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</si>
  <si>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</si>
  <si>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</si>
  <si>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</si>
  <si>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</si>
  <si>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</si>
  <si>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600</t>
  </si>
  <si>
    <t>Transport i łączność</t>
  </si>
  <si>
    <t>700</t>
  </si>
  <si>
    <t>801</t>
  </si>
  <si>
    <t>Wydatki razem:</t>
  </si>
  <si>
    <t>Przewodniczący Rady Gminy</t>
  </si>
  <si>
    <t>Mirosław Byczak</t>
  </si>
  <si>
    <t>Zmiany w ciągu roku</t>
  </si>
  <si>
    <t>przed zmianą</t>
  </si>
  <si>
    <t>zmniejszenie</t>
  </si>
  <si>
    <t>zwiększenie</t>
  </si>
  <si>
    <t>po zmianach</t>
  </si>
  <si>
    <t>Uzasadnienie</t>
  </si>
  <si>
    <t>010</t>
  </si>
  <si>
    <t>01010</t>
  </si>
  <si>
    <t xml:space="preserve">Wydatki na zadania inwestycyjne na 2012 rok </t>
  </si>
  <si>
    <t>Srodki do pozyskania w 2012r</t>
  </si>
  <si>
    <t>Zakup dwóch samochodów osobowych dla Urzędu Gminy Jaktorów</t>
  </si>
  <si>
    <t>Zakup  oprogramowania  systemu informatycznego numeracji porządkowej nieruchomości  dla Urzędu Gminy Jaktorów</t>
  </si>
  <si>
    <t>Razem dział 750 - Administracja publiczna</t>
  </si>
  <si>
    <t>Budowa placu zabaw przy ZSP w Międzyborowie - realizacja projektu "Radosna szkoła"</t>
  </si>
  <si>
    <t>Razem dział 801 - Oświata i wychowanie</t>
  </si>
  <si>
    <t>Razem dział 010 - Rolnictwo i łowiectwo</t>
  </si>
  <si>
    <t>Budowa sieci wodociągowej wraz z przyłączami w Gminie Jaktorów</t>
  </si>
  <si>
    <t xml:space="preserve">Przebudowa dróg gminnych we wsiach Jaktorów, Chylice, Budy Grzybek, Bieganów, Międzyborów, Sade Budy: ułożenie warstwy destruktu na podbudowie  z gruzu betonowego  </t>
  </si>
  <si>
    <t>Dotacje celowe dla podmiotów zaliczanych i niezaliczanych do sektora finansów publicznych w 2012 r.</t>
  </si>
  <si>
    <t>Kwota dotacji</t>
  </si>
  <si>
    <t>Jednostki sektora finansów publicznych</t>
  </si>
  <si>
    <t>Nazwa jednostki</t>
  </si>
  <si>
    <t>Samorząd Województwa Mazowieckiego</t>
  </si>
  <si>
    <t>Starostwo Powiatowe w Grodzisku Maz</t>
  </si>
  <si>
    <t>Jednostki spoza sektora finansów publicznych</t>
  </si>
  <si>
    <t>Nazwa zadania</t>
  </si>
  <si>
    <t>Razem</t>
  </si>
  <si>
    <t xml:space="preserve">Realizacja zadań własnych Gminy w zakresie kultury fizycznej </t>
  </si>
  <si>
    <t>Kwota dotacji po zmianie</t>
  </si>
  <si>
    <t>Razem  poz 1 + 2 + 3+ 4</t>
  </si>
  <si>
    <t>DOCHODY</t>
  </si>
  <si>
    <t>Dochody od osób prawnych, od osób fizycznych i od innych jednostek nie posiadających osobowości prawnej oraz wydatki związane z ich poborem</t>
  </si>
  <si>
    <t>Źródło dochodów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</si>
  <si>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</si>
  <si>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</si>
  <si>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</si>
  <si>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</si>
  <si>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</si>
  <si>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</si>
  <si>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</si>
  <si>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</si>
  <si>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</si>
  <si>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</si>
  <si>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</si>
  <si>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zmieniającej Uchwałę Budżetową  na rok 2012</t>
  </si>
  <si>
    <t>Modernizacja drogi gminnej we wsi Budy Zosine od ul. Kaskiej  (droga powiatowa nr 1516W) do ul.Armii Krajowej (droga powiatowa nr 1514W)</t>
  </si>
  <si>
    <r>
      <t>Zakup  nieruchomości w Bieganowie - działka nr 23/5 o pow. 905 m</t>
    </r>
    <r>
      <rPr>
        <vertAlign val="superscript"/>
        <sz val="11"/>
        <rFont val="Arial CE"/>
        <family val="0"/>
      </rPr>
      <t>2</t>
    </r>
  </si>
  <si>
    <t>Razem dział 700 - Gospodarka mieszkaniowa</t>
  </si>
  <si>
    <t>Wykonanie robót geodezyjnych polegających na wznowieniu granic pasów dróg gminnych przewidzianych pod inwestycje oraz określenie spadków rowów wraz z wykonaniem inwentaryzacji powykonawczej</t>
  </si>
  <si>
    <t xml:space="preserve">                                                             zmieniającej  uchwałę budżetową  na rok 2012</t>
  </si>
  <si>
    <t>Zakup  lekkiego samochodu wsparcia działań ratowniczo-gaśniczych  dla Ochotniczej Straży Pożarnej w Jaktorowie</t>
  </si>
  <si>
    <t>Wpływy z różnych dochodów</t>
  </si>
  <si>
    <t>Podatek dochodowy od osób fizycznych</t>
  </si>
  <si>
    <t>Podatek rolny</t>
  </si>
  <si>
    <t>60013</t>
  </si>
  <si>
    <t>Drogi publiczne wojewódzkie</t>
  </si>
  <si>
    <t>750</t>
  </si>
  <si>
    <t>Administracja publiczna</t>
  </si>
  <si>
    <t>75023</t>
  </si>
  <si>
    <t>Urzędy gmin</t>
  </si>
  <si>
    <t>Pozostała działalność</t>
  </si>
  <si>
    <t>75075</t>
  </si>
  <si>
    <t>Promocja jednostek samorządu terytorialnego</t>
  </si>
  <si>
    <t>80104</t>
  </si>
  <si>
    <t>80106</t>
  </si>
  <si>
    <t>Inne formy wychowania przedszkolnego</t>
  </si>
  <si>
    <t>921</t>
  </si>
  <si>
    <t>Kultura i ochrona dziedzictwa narodowego</t>
  </si>
  <si>
    <t>92195</t>
  </si>
  <si>
    <t>Zakup kopiarki biurowej dla Urzędu Gminy</t>
  </si>
  <si>
    <t>Podatek od nieruchomości</t>
  </si>
  <si>
    <r>
      <t xml:space="preserve">W planie dochodów  Gminy wprowadza się następujące zmiany: 
  1) </t>
    </r>
    <r>
      <rPr>
        <u val="single"/>
        <sz val="10"/>
        <rFont val="Arial"/>
        <family val="2"/>
      </rPr>
      <t>w dziale 700 - Gospodarka mieszkaniowa</t>
    </r>
    <r>
      <rPr>
        <sz val="10"/>
        <rFont val="Arial"/>
        <family val="0"/>
      </rPr>
      <t xml:space="preserve">  - zwiększa się dochody bieżące o kwotę 49.118 zł w związku z pozyskaniem zwrotu kosztów sądowych,
  2) </t>
    </r>
    <r>
      <rPr>
        <u val="single"/>
        <sz val="10"/>
        <rFont val="Arial"/>
        <family val="2"/>
      </rPr>
      <t>dział 756 - Dochody od osób prawnych, od osób fizycznych i od innych jednostek nie posiadających osobowości prawnej oraz wydatki związane z ich poborem</t>
    </r>
    <r>
      <rPr>
        <sz val="10"/>
        <rFont val="Arial"/>
        <family val="0"/>
      </rPr>
      <t xml:space="preserve"> - zwiększa się dochody bieżące o kwotę 159.882 zł, w związku z pozyskaniem ponadplanowych wpływów podatku  rolnego oraz dochodowego od osób prawnych  oraz urealnieniem planu wpływów podatku od nieruchomości (osoby prawne)  i podatku dochodowego od osób fizycznych.
</t>
    </r>
  </si>
  <si>
    <t>Wyposażenie  przedszkola wraz z kuchnią,  wyposażenie hali sportowej oraz biblioteki przy Zespole Szkół Publicznych w Międzyborowie, projekt techniczny</t>
  </si>
  <si>
    <t>Dotacje podmiotowe w 2012 r.</t>
  </si>
  <si>
    <t>Nazwa instytucji</t>
  </si>
  <si>
    <t>Przedszkole Niepubliczne Puchatek w Jaktorowie</t>
  </si>
  <si>
    <t>Punkt  Przedszkolny "Baśniowy Ogród" w Międzyborowie</t>
  </si>
  <si>
    <t>razem dział 801</t>
  </si>
  <si>
    <t>Gminna Biblioteka Publiczna w Jaktorowie</t>
  </si>
  <si>
    <t xml:space="preserve">                                                                                     Mirosław Byczak</t>
  </si>
  <si>
    <t>853</t>
  </si>
  <si>
    <t>Pozostałe zadania w zakresie polityki społecznej</t>
  </si>
  <si>
    <t>85395</t>
  </si>
  <si>
    <t>852</t>
  </si>
  <si>
    <t>Pomoc społeczna</t>
  </si>
  <si>
    <t>85219</t>
  </si>
  <si>
    <t>Ośrodki pomocy społecznej</t>
  </si>
  <si>
    <r>
      <t xml:space="preserve">1) </t>
    </r>
    <r>
      <rPr>
        <b/>
        <sz val="10"/>
        <rFont val="Arial"/>
        <family val="2"/>
      </rPr>
      <t>wydatki  bieżące:</t>
    </r>
    <r>
      <rPr>
        <sz val="10"/>
        <rFont val="Arial"/>
        <family val="0"/>
      </rPr>
      <t xml:space="preserve">: 
       -   z </t>
    </r>
    <r>
      <rPr>
        <u val="single"/>
        <sz val="10"/>
        <rFont val="Arial"/>
        <family val="2"/>
      </rPr>
      <t xml:space="preserve"> działu  750 - Administracja publiczna</t>
    </r>
    <r>
      <rPr>
        <sz val="10"/>
        <rFont val="Arial"/>
        <family val="0"/>
      </rPr>
      <t xml:space="preserve">    kwotę  22.000 zł    zabezpieczoną na wypłatę  wynagrodzenia bezosobowe ( promocja gminy)  przenosi się do  </t>
    </r>
    <r>
      <rPr>
        <u val="single"/>
        <sz val="10"/>
        <rFont val="Arial"/>
        <family val="2"/>
      </rPr>
      <t>działu  921 - Kultura i ochrona dziedzictwa narodowego</t>
    </r>
    <r>
      <rPr>
        <sz val="10"/>
        <rFont val="Arial"/>
        <family val="0"/>
      </rPr>
      <t xml:space="preserve"> z uwagi na zmianę klasyfikacji budżetowej,
</t>
    </r>
    <r>
      <rPr>
        <sz val="10"/>
        <rFont val="Arial"/>
        <family val="2"/>
      </rPr>
      <t xml:space="preserve">       - </t>
    </r>
    <r>
      <rPr>
        <u val="single"/>
        <sz val="10"/>
        <rFont val="Arial"/>
        <family val="2"/>
      </rPr>
      <t xml:space="preserve"> w dziale 801 - Oświata i wychowanie</t>
    </r>
    <r>
      <rPr>
        <sz val="10"/>
        <rFont val="Arial"/>
        <family val="2"/>
      </rPr>
      <t xml:space="preserve">  - dotację  w kwocie 71.310 zł dla punktu przedszkolnego "Baśniowy Ogród" w Międzyborowie przenosi się  do rozdzialu 80106 - Inne formy wychowania przedszkolnego,
       - 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2"/>
      </rPr>
      <t xml:space="preserve">  zmniejsza się wydatki statutowe Gminnego Ośrodka Pomocy Społecznej w Jaktorowie o kwotę 1.910 zł celem zabezpieczenia  środków w </t>
    </r>
    <r>
      <rPr>
        <u val="single"/>
        <sz val="10"/>
        <rFont val="Arial"/>
        <family val="2"/>
      </rPr>
      <t>dziale 853 - Pozostałe zadania w zakresie polityki społecznej</t>
    </r>
    <r>
      <rPr>
        <sz val="10"/>
        <rFont val="Arial"/>
        <family val="2"/>
      </rPr>
      <t xml:space="preserve"> z tytułu zwrotu niewykorzystanych środków dotyczących realizacji projektu w 2011r.
Ogółem zmniejszenie i zwiększenie wydatków wyniesie 95.220 zł.</t>
    </r>
  </si>
  <si>
    <t>Przedszkola</t>
  </si>
  <si>
    <r>
      <t xml:space="preserve">2) </t>
    </r>
    <r>
      <rPr>
        <b/>
        <sz val="10"/>
        <rFont val="Arial"/>
        <family val="2"/>
      </rPr>
      <t>wydatki majątkowe</t>
    </r>
    <r>
      <rPr>
        <sz val="10"/>
        <rFont val="Arial"/>
        <family val="0"/>
      </rPr>
      <t xml:space="preserve"> zwiększa się o kwotę  209.000 zł , z tego:
     - w </t>
    </r>
    <r>
      <rPr>
        <u val="single"/>
        <sz val="10"/>
        <rFont val="Arial"/>
        <family val="2"/>
      </rPr>
      <t>dziale 600 - Transport i łączność</t>
    </r>
    <r>
      <rPr>
        <sz val="10"/>
        <rFont val="Arial"/>
        <family val="0"/>
      </rPr>
      <t xml:space="preserve"> - zwiększa się plan wydatków o kwotę  200.000 zł,  z przeznaczeniem na pomoc finansową dla Województwa Mazowieckiego  związku z wspólną r</t>
    </r>
    <r>
      <rPr>
        <sz val="10"/>
        <color indexed="8"/>
        <rFont val="Arial"/>
        <family val="2"/>
      </rPr>
      <t>ealizacją zadania "Budowa  chodnika, zatok autobusowych i zjazdów na ul. Żyrardowskiej w ciągu drogi wojewódzkiej nr 719 w m. Jaktorów Kolonia i Budy Stare"</t>
    </r>
    <r>
      <rPr>
        <sz val="10"/>
        <rFont val="Arial"/>
        <family val="0"/>
      </rPr>
      <t xml:space="preserve">,
    - </t>
    </r>
    <r>
      <rPr>
        <u val="single"/>
        <sz val="10"/>
        <rFont val="Arial"/>
        <family val="2"/>
      </rPr>
      <t xml:space="preserve">w dziale 750 - Administracja publiczna </t>
    </r>
    <r>
      <rPr>
        <sz val="10"/>
        <rFont val="Arial"/>
        <family val="0"/>
      </rPr>
      <t xml:space="preserve"> - zabezpiecza się kwotę 9.000 zł na zakup nowej kopiarki dla Urzędu Gminy.
   </t>
    </r>
  </si>
  <si>
    <t>Zał  Nr 1 do uchwały Nr XXV/139 /2012  Rady Gminy Jaktorów z dnia 8 maja 2012r</t>
  </si>
  <si>
    <t>Zał nr 2 do uchwały Nr  XXV/139 /2012 Rady Gminy Jaktorów</t>
  </si>
  <si>
    <t>z dnia 8 maja 2012r  Zmieniającej uchwałę budzetową na rok 2012</t>
  </si>
  <si>
    <t xml:space="preserve">                                                      Załącznik  Nr 3 do uchwały  Nr XXV/ 139 /2012 </t>
  </si>
  <si>
    <t xml:space="preserve">                                                         Rady Gminy Jaktorów  z dnia 8 maja 2012r</t>
  </si>
  <si>
    <t xml:space="preserve">                                                               Załącznik  Nr 4 do uchwały  Nr XXV/ 139 /2012 </t>
  </si>
  <si>
    <t xml:space="preserve">                                                        Rady Gminy Jaktorów  z dnia 8 maja 2012r</t>
  </si>
  <si>
    <t xml:space="preserve">                                                                             Zał nr 5 do uchwały Nr XXV/ 139 /2012 Rady Gminy Jaktorów</t>
  </si>
  <si>
    <t xml:space="preserve">                                                            z dnia 8 maja 2012r  zmieniającej uchwałę budżetową na rok 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</si>
</sst>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b/>
      <i/>
      <sz val="10"/>
      <name val="Arial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i/>
      <sz val="11"/>
      <name val="Arial"/>
      <family val="2"/>
    </font>
    <font>
      <i/>
      <sz val="10"/>
      <name val="Arial CE"/>
      <family val="0"/>
    </font>
    <font>
      <i/>
      <sz val="11"/>
      <name val="Arial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9"/>
      <name val="Arial CE"/>
      <family val="0"/>
    </font>
    <font>
      <i/>
      <sz val="10"/>
      <name val="Arial"/>
      <family val="0"/>
    </font>
    <font>
      <vertAlign val="superscript"/>
      <sz val="11"/>
      <name val="Arial CE"/>
      <family val="0"/>
    </font>
    <font>
      <i/>
      <sz val="11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i/>
      <sz val="10"/>
      <color indexed="8"/>
      <name val="Arial CE"/>
      <family val="0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3" fontId="34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38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/>
      <protection locked="0"/>
    </xf>
    <xf numFmtId="49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vertical="center" wrapText="1"/>
    </xf>
    <xf numFmtId="49" fontId="38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1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" fontId="36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 locked="0"/>
    </xf>
    <xf numFmtId="49" fontId="31" fillId="0" borderId="0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Fill="1" applyAlignment="1">
      <alignment/>
    </xf>
    <xf numFmtId="0" fontId="3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47" fillId="0" borderId="14" xfId="0" applyFont="1" applyFill="1" applyBorder="1" applyAlignment="1">
      <alignment vertical="top" wrapText="1"/>
    </xf>
    <xf numFmtId="4" fontId="25" fillId="0" borderId="14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49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8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4" fontId="27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2" fontId="27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2" fontId="27" fillId="0" borderId="19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3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3" fontId="51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0" fontId="5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4" fontId="54" fillId="0" borderId="10" xfId="0" applyNumberFormat="1" applyFont="1" applyFill="1" applyBorder="1" applyAlignment="1">
      <alignment vertical="center" wrapText="1"/>
    </xf>
    <xf numFmtId="49" fontId="38" fillId="0" borderId="17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9" fontId="39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1" xfId="0" applyFont="1" applyFill="1" applyBorder="1" applyAlignment="1">
      <alignment horizontal="center" vertical="center" wrapText="1"/>
    </xf>
    <xf numFmtId="49" fontId="36" fillId="0" borderId="10" xfId="0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center"/>
      <protection/>
    </xf>
    <xf numFmtId="0" fontId="35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9" fontId="38" fillId="0" borderId="10" xfId="0" applyFont="1" applyFill="1" applyBorder="1" applyAlignment="1">
      <alignment horizontal="center" vertical="center" wrapText="1"/>
    </xf>
    <xf numFmtId="49" fontId="38" fillId="0" borderId="14" xfId="0" applyFont="1" applyFill="1" applyBorder="1" applyAlignment="1">
      <alignment horizontal="center" vertical="center" wrapText="1"/>
    </xf>
    <xf numFmtId="49" fontId="38" fillId="0" borderId="20" xfId="0" applyFont="1" applyFill="1" applyBorder="1" applyAlignment="1">
      <alignment horizontal="center" vertical="center" wrapText="1"/>
    </xf>
    <xf numFmtId="49" fontId="38" fillId="0" borderId="15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39" fillId="0" borderId="10" xfId="0" applyFont="1" applyFill="1" applyBorder="1" applyAlignment="1">
      <alignment horizontal="center" vertical="center" wrapText="1"/>
    </xf>
    <xf numFmtId="49" fontId="38" fillId="0" borderId="19" xfId="0" applyFont="1" applyFill="1" applyBorder="1" applyAlignment="1">
      <alignment horizontal="center" vertical="center" wrapText="1"/>
    </xf>
    <xf numFmtId="49" fontId="38" fillId="0" borderId="18" xfId="0" applyFont="1" applyFill="1" applyBorder="1" applyAlignment="1">
      <alignment horizontal="center" vertical="center" wrapText="1"/>
    </xf>
    <xf numFmtId="49" fontId="38" fillId="0" borderId="21" xfId="0" applyFont="1" applyFill="1" applyBorder="1" applyAlignment="1">
      <alignment horizontal="center" vertical="center" wrapText="1"/>
    </xf>
    <xf numFmtId="49" fontId="38" fillId="0" borderId="16" xfId="0" applyFont="1" applyFill="1" applyBorder="1" applyAlignment="1">
      <alignment horizontal="center" vertical="center" wrapText="1"/>
    </xf>
    <xf numFmtId="49" fontId="38" fillId="0" borderId="22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Font="1" applyFill="1" applyBorder="1" applyAlignment="1">
      <alignment horizontal="left" vertical="top" wrapText="1"/>
    </xf>
    <xf numFmtId="49" fontId="39" fillId="0" borderId="17" xfId="0" applyFont="1" applyFill="1" applyBorder="1" applyAlignment="1">
      <alignment horizontal="center" vertical="center" wrapText="1"/>
    </xf>
    <xf numFmtId="49" fontId="39" fillId="0" borderId="19" xfId="0" applyFont="1" applyFill="1" applyBorder="1" applyAlignment="1">
      <alignment horizontal="center" vertical="center" wrapText="1"/>
    </xf>
    <xf numFmtId="49" fontId="39" fillId="0" borderId="18" xfId="0" applyFont="1" applyFill="1" applyBorder="1" applyAlignment="1">
      <alignment horizontal="center" vertical="center" wrapText="1"/>
    </xf>
    <xf numFmtId="49" fontId="39" fillId="0" borderId="21" xfId="0" applyFont="1" applyFill="1" applyBorder="1" applyAlignment="1">
      <alignment horizontal="center" vertical="center" wrapText="1"/>
    </xf>
    <xf numFmtId="49" fontId="39" fillId="0" borderId="16" xfId="0" applyFont="1" applyFill="1" applyBorder="1" applyAlignment="1">
      <alignment horizontal="center" vertical="center" wrapText="1"/>
    </xf>
    <xf numFmtId="49" fontId="39" fillId="0" borderId="22" xfId="0" applyFont="1" applyFill="1" applyBorder="1" applyAlignment="1">
      <alignment horizontal="center" vertical="center" wrapText="1"/>
    </xf>
    <xf numFmtId="49" fontId="36" fillId="0" borderId="14" xfId="0" applyFont="1" applyFill="1" applyBorder="1" applyAlignment="1">
      <alignment horizontal="center" vertical="center" wrapText="1"/>
    </xf>
    <xf numFmtId="49" fontId="36" fillId="0" borderId="20" xfId="0" applyFont="1" applyFill="1" applyBorder="1" applyAlignment="1">
      <alignment horizontal="center" vertical="center" wrapText="1"/>
    </xf>
    <xf numFmtId="49" fontId="36" fillId="0" borderId="15" xfId="0" applyFont="1" applyFill="1" applyBorder="1" applyAlignment="1">
      <alignment horizontal="center" vertical="center" wrapText="1"/>
    </xf>
    <xf numFmtId="49" fontId="39" fillId="0" borderId="17" xfId="0" applyFont="1" applyFill="1" applyBorder="1" applyAlignment="1">
      <alignment horizontal="left" vertical="center" wrapText="1"/>
    </xf>
    <xf numFmtId="49" fontId="39" fillId="0" borderId="19" xfId="0" applyFont="1" applyFill="1" applyBorder="1" applyAlignment="1">
      <alignment horizontal="left" vertical="center" wrapText="1"/>
    </xf>
    <xf numFmtId="49" fontId="39" fillId="0" borderId="18" xfId="0" applyFont="1" applyFill="1" applyBorder="1" applyAlignment="1">
      <alignment horizontal="left" vertical="center" wrapText="1"/>
    </xf>
    <xf numFmtId="49" fontId="39" fillId="0" borderId="21" xfId="0" applyFont="1" applyFill="1" applyBorder="1" applyAlignment="1">
      <alignment horizontal="left" vertical="center" wrapText="1"/>
    </xf>
    <xf numFmtId="49" fontId="39" fillId="0" borderId="16" xfId="0" applyFont="1" applyFill="1" applyBorder="1" applyAlignment="1">
      <alignment horizontal="left" vertical="center" wrapText="1"/>
    </xf>
    <xf numFmtId="49" fontId="39" fillId="0" borderId="22" xfId="0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49" fontId="31" fillId="0" borderId="0" xfId="0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Font="1" applyFill="1" applyBorder="1" applyAlignment="1">
      <alignment horizontal="left" vertical="center" wrapText="1"/>
    </xf>
    <xf numFmtId="49" fontId="34" fillId="0" borderId="0" xfId="0" applyFont="1" applyFill="1" applyBorder="1" applyAlignment="1">
      <alignment horizontal="left" vertical="center" wrapText="1"/>
    </xf>
    <xf numFmtId="49" fontId="34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" fontId="38" fillId="0" borderId="12" xfId="0" applyNumberFormat="1" applyFont="1" applyFill="1" applyBorder="1" applyAlignment="1">
      <alignment horizontal="right" vertical="center" wrapText="1"/>
    </xf>
    <xf numFmtId="4" fontId="38" fillId="0" borderId="13" xfId="0" applyNumberFormat="1" applyFont="1" applyFill="1" applyBorder="1" applyAlignment="1">
      <alignment horizontal="right" vertical="center" wrapText="1"/>
    </xf>
    <xf numFmtId="49" fontId="38" fillId="0" borderId="17" xfId="0" applyFont="1" applyFill="1" applyBorder="1" applyAlignment="1">
      <alignment horizontal="left" vertical="center" wrapText="1"/>
    </xf>
    <xf numFmtId="49" fontId="38" fillId="0" borderId="19" xfId="0" applyFont="1" applyFill="1" applyBorder="1" applyAlignment="1">
      <alignment horizontal="left" vertical="center" wrapText="1"/>
    </xf>
    <xf numFmtId="49" fontId="38" fillId="0" borderId="18" xfId="0" applyFont="1" applyFill="1" applyBorder="1" applyAlignment="1">
      <alignment horizontal="left" vertical="center" wrapText="1"/>
    </xf>
    <xf numFmtId="49" fontId="38" fillId="0" borderId="21" xfId="0" applyFont="1" applyFill="1" applyBorder="1" applyAlignment="1">
      <alignment horizontal="left" vertical="center" wrapText="1"/>
    </xf>
    <xf numFmtId="49" fontId="38" fillId="0" borderId="16" xfId="0" applyFont="1" applyFill="1" applyBorder="1" applyAlignment="1">
      <alignment horizontal="left" vertical="center" wrapText="1"/>
    </xf>
    <xf numFmtId="49" fontId="38" fillId="0" borderId="22" xfId="0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49" fontId="38" fillId="0" borderId="17" xfId="0" applyFont="1" applyFill="1" applyBorder="1" applyAlignment="1">
      <alignment horizontal="center" vertical="center" wrapText="1"/>
    </xf>
    <xf numFmtId="49" fontId="38" fillId="0" borderId="19" xfId="0" applyFont="1" applyFill="1" applyBorder="1" applyAlignment="1">
      <alignment horizontal="center" vertical="center" wrapText="1"/>
    </xf>
    <xf numFmtId="49" fontId="38" fillId="0" borderId="18" xfId="0" applyFont="1" applyFill="1" applyBorder="1" applyAlignment="1">
      <alignment horizontal="center" vertical="center" wrapText="1"/>
    </xf>
    <xf numFmtId="49" fontId="38" fillId="0" borderId="21" xfId="0" applyFont="1" applyFill="1" applyBorder="1" applyAlignment="1">
      <alignment horizontal="center" vertical="center" wrapText="1"/>
    </xf>
    <xf numFmtId="49" fontId="38" fillId="0" borderId="16" xfId="0" applyFont="1" applyFill="1" applyBorder="1" applyAlignment="1">
      <alignment horizontal="center" vertical="center" wrapText="1"/>
    </xf>
    <xf numFmtId="49" fontId="38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6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49" fontId="3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textRotation="90" wrapText="1"/>
    </xf>
    <xf numFmtId="0" fontId="30" fillId="0" borderId="2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12727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F1" sqref="F1:L1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140625" style="0" customWidth="1"/>
    <col min="4" max="4" width="11.421875" style="0" customWidth="1"/>
    <col min="5" max="5" width="11.00390625" style="0" customWidth="1"/>
    <col min="6" max="6" width="13.28125" style="0" customWidth="1"/>
    <col min="7" max="7" width="12.7109375" style="0" customWidth="1"/>
    <col min="8" max="8" width="12.00390625" style="0" customWidth="1"/>
    <col min="9" max="9" width="9.8515625" style="0" customWidth="1"/>
    <col min="10" max="10" width="12.00390625" style="0" customWidth="1"/>
    <col min="11" max="11" width="11.7109375" style="0" customWidth="1"/>
    <col min="12" max="12" width="12.140625" style="0" customWidth="1"/>
  </cols>
  <sheetData>
    <row r="1" spans="2:12" ht="16.5" customHeight="1">
      <c r="B1" s="91"/>
      <c r="C1" s="91"/>
      <c r="D1" s="91"/>
      <c r="E1" s="91"/>
      <c r="F1" s="162" t="s">
        <v>160</v>
      </c>
      <c r="G1" s="162"/>
      <c r="H1" s="162"/>
      <c r="I1" s="162"/>
      <c r="J1" s="162"/>
      <c r="K1" s="162"/>
      <c r="L1" s="162"/>
    </row>
    <row r="2" spans="2:12" ht="18" customHeight="1">
      <c r="B2" s="91"/>
      <c r="C2" s="91"/>
      <c r="D2" s="91"/>
      <c r="E2" s="91"/>
      <c r="F2" s="91"/>
      <c r="G2" s="162" t="s">
        <v>114</v>
      </c>
      <c r="H2" s="162"/>
      <c r="I2" s="162"/>
      <c r="J2" s="162"/>
      <c r="K2" s="162"/>
      <c r="L2" s="162"/>
    </row>
    <row r="3" spans="2:6" s="92" customFormat="1" ht="17.25" customHeight="1">
      <c r="B3" s="163" t="s">
        <v>100</v>
      </c>
      <c r="C3" s="163"/>
      <c r="D3" s="163"/>
      <c r="E3" s="93"/>
      <c r="F3" s="94"/>
    </row>
    <row r="4" spans="1:12" s="96" customFormat="1" ht="13.5" customHeight="1">
      <c r="A4" s="164" t="s">
        <v>5</v>
      </c>
      <c r="B4" s="164" t="s">
        <v>102</v>
      </c>
      <c r="C4" s="164" t="s">
        <v>6</v>
      </c>
      <c r="D4" s="164"/>
      <c r="E4" s="164"/>
      <c r="F4" s="164"/>
      <c r="G4" s="164" t="s">
        <v>103</v>
      </c>
      <c r="H4" s="164"/>
      <c r="I4" s="164"/>
      <c r="J4" s="164"/>
      <c r="K4" s="164"/>
      <c r="L4" s="164"/>
    </row>
    <row r="5" spans="1:12" s="96" customFormat="1" ht="13.5" customHeight="1">
      <c r="A5" s="164"/>
      <c r="B5" s="164"/>
      <c r="C5" s="164"/>
      <c r="D5" s="164"/>
      <c r="E5" s="164"/>
      <c r="F5" s="164"/>
      <c r="G5" s="164" t="s">
        <v>104</v>
      </c>
      <c r="H5" s="164" t="s">
        <v>25</v>
      </c>
      <c r="I5" s="164"/>
      <c r="J5" s="164" t="s">
        <v>105</v>
      </c>
      <c r="K5" s="164" t="s">
        <v>25</v>
      </c>
      <c r="L5" s="164"/>
    </row>
    <row r="6" spans="1:12" s="96" customFormat="1" ht="95.25" customHeight="1">
      <c r="A6" s="164"/>
      <c r="B6" s="164"/>
      <c r="C6" s="164"/>
      <c r="D6" s="164"/>
      <c r="E6" s="164"/>
      <c r="F6" s="164"/>
      <c r="G6" s="164"/>
      <c r="H6" s="95" t="s">
        <v>26</v>
      </c>
      <c r="I6" s="97" t="s">
        <v>106</v>
      </c>
      <c r="J6" s="164"/>
      <c r="K6" s="95" t="s">
        <v>26</v>
      </c>
      <c r="L6" s="97" t="s">
        <v>107</v>
      </c>
    </row>
    <row r="7" spans="1:12" s="96" customFormat="1" ht="18.75" customHeight="1">
      <c r="A7" s="95"/>
      <c r="B7" s="98"/>
      <c r="C7" s="99" t="s">
        <v>108</v>
      </c>
      <c r="D7" s="100" t="s">
        <v>109</v>
      </c>
      <c r="E7" s="100" t="s">
        <v>110</v>
      </c>
      <c r="F7" s="99" t="s">
        <v>111</v>
      </c>
      <c r="G7" s="101"/>
      <c r="H7" s="95"/>
      <c r="I7" s="97"/>
      <c r="J7" s="98"/>
      <c r="K7" s="102"/>
      <c r="L7" s="97"/>
    </row>
    <row r="8" spans="1:12" s="104" customFormat="1" ht="14.25" customHeight="1">
      <c r="A8" s="103">
        <v>1</v>
      </c>
      <c r="B8" s="103">
        <v>2</v>
      </c>
      <c r="C8" s="166">
        <v>3</v>
      </c>
      <c r="D8" s="167"/>
      <c r="E8" s="167"/>
      <c r="F8" s="168"/>
      <c r="G8" s="103">
        <v>4</v>
      </c>
      <c r="H8" s="103">
        <v>5</v>
      </c>
      <c r="I8" s="103">
        <v>6</v>
      </c>
      <c r="J8" s="103">
        <v>7</v>
      </c>
      <c r="K8" s="103">
        <v>8</v>
      </c>
      <c r="L8" s="103">
        <v>9</v>
      </c>
    </row>
    <row r="9" spans="1:12" s="104" customFormat="1" ht="23.25" customHeight="1">
      <c r="A9" s="119" t="s">
        <v>65</v>
      </c>
      <c r="B9" s="129" t="s">
        <v>27</v>
      </c>
      <c r="C9" s="105">
        <v>910288</v>
      </c>
      <c r="D9" s="106">
        <f>D10+D11</f>
        <v>0</v>
      </c>
      <c r="E9" s="121">
        <f>E10</f>
        <v>49118</v>
      </c>
      <c r="F9" s="105">
        <f aca="true" t="shared" si="0" ref="F9:F16">C9-D9+E9</f>
        <v>959406</v>
      </c>
      <c r="G9" s="105">
        <f>F9-J9</f>
        <v>159406</v>
      </c>
      <c r="H9" s="130">
        <v>0</v>
      </c>
      <c r="I9" s="68"/>
      <c r="J9" s="105">
        <v>800000</v>
      </c>
      <c r="K9" s="105">
        <v>0</v>
      </c>
      <c r="L9" s="68"/>
    </row>
    <row r="10" spans="1:12" s="104" customFormat="1" ht="19.5" customHeight="1">
      <c r="A10" s="119"/>
      <c r="B10" s="122" t="s">
        <v>121</v>
      </c>
      <c r="C10" s="107">
        <v>0</v>
      </c>
      <c r="D10" s="131"/>
      <c r="E10" s="125">
        <v>49118</v>
      </c>
      <c r="F10" s="108">
        <f t="shared" si="0"/>
        <v>49118</v>
      </c>
      <c r="G10" s="108">
        <v>49118</v>
      </c>
      <c r="H10" s="132"/>
      <c r="I10" s="133"/>
      <c r="J10" s="108">
        <v>0</v>
      </c>
      <c r="K10" s="105"/>
      <c r="L10" s="68"/>
    </row>
    <row r="11" spans="1:12" s="104" customFormat="1" ht="65.25" customHeight="1">
      <c r="A11" s="119">
        <v>756</v>
      </c>
      <c r="B11" s="120" t="s">
        <v>101</v>
      </c>
      <c r="C11" s="105">
        <v>20617393</v>
      </c>
      <c r="D11" s="109">
        <v>0</v>
      </c>
      <c r="E11" s="121">
        <f>E12+E13+E14+E15</f>
        <v>159882</v>
      </c>
      <c r="F11" s="121">
        <f t="shared" si="0"/>
        <v>20777275</v>
      </c>
      <c r="G11" s="105">
        <f>F11</f>
        <v>20777275</v>
      </c>
      <c r="H11" s="90"/>
      <c r="I11" s="68"/>
      <c r="J11" s="105"/>
      <c r="K11" s="68"/>
      <c r="L11" s="68"/>
    </row>
    <row r="12" spans="1:12" s="104" customFormat="1" ht="25.5" customHeight="1">
      <c r="A12" s="119"/>
      <c r="B12" s="136" t="s">
        <v>122</v>
      </c>
      <c r="C12" s="107">
        <v>7621500</v>
      </c>
      <c r="D12" s="134"/>
      <c r="E12" s="124">
        <v>80251</v>
      </c>
      <c r="F12" s="125">
        <f t="shared" si="0"/>
        <v>7701751</v>
      </c>
      <c r="G12" s="108">
        <v>80251</v>
      </c>
      <c r="H12" s="135"/>
      <c r="I12" s="133"/>
      <c r="J12" s="110"/>
      <c r="K12" s="128"/>
      <c r="L12" s="68"/>
    </row>
    <row r="13" spans="1:12" s="104" customFormat="1" ht="28.5" customHeight="1">
      <c r="A13" s="119"/>
      <c r="B13" s="122" t="s">
        <v>0</v>
      </c>
      <c r="C13" s="107">
        <v>74118</v>
      </c>
      <c r="D13" s="123"/>
      <c r="E13" s="124">
        <v>23223</v>
      </c>
      <c r="F13" s="125">
        <f t="shared" si="0"/>
        <v>97341</v>
      </c>
      <c r="G13" s="108">
        <v>23223</v>
      </c>
      <c r="H13" s="126"/>
      <c r="I13" s="127"/>
      <c r="J13" s="110"/>
      <c r="K13" s="128"/>
      <c r="L13" s="68"/>
    </row>
    <row r="14" spans="1:12" s="104" customFormat="1" ht="22.5" customHeight="1">
      <c r="A14" s="119"/>
      <c r="B14" s="122" t="s">
        <v>140</v>
      </c>
      <c r="C14" s="107">
        <v>2805000</v>
      </c>
      <c r="D14" s="123"/>
      <c r="E14" s="124">
        <v>48000</v>
      </c>
      <c r="F14" s="125">
        <f t="shared" si="0"/>
        <v>2853000</v>
      </c>
      <c r="G14" s="108">
        <v>48000</v>
      </c>
      <c r="H14" s="126"/>
      <c r="I14" s="127"/>
      <c r="J14" s="110"/>
      <c r="K14" s="128"/>
      <c r="L14" s="68"/>
    </row>
    <row r="15" spans="1:12" s="104" customFormat="1" ht="24" customHeight="1">
      <c r="A15" s="119"/>
      <c r="B15" s="122" t="s">
        <v>123</v>
      </c>
      <c r="C15" s="107">
        <v>37125</v>
      </c>
      <c r="D15" s="123"/>
      <c r="E15" s="124">
        <v>8408</v>
      </c>
      <c r="F15" s="125">
        <f t="shared" si="0"/>
        <v>45533</v>
      </c>
      <c r="G15" s="108">
        <v>7159</v>
      </c>
      <c r="H15" s="126"/>
      <c r="I15" s="127"/>
      <c r="J15" s="110"/>
      <c r="K15" s="128"/>
      <c r="L15" s="68"/>
    </row>
    <row r="16" spans="1:12" s="112" customFormat="1" ht="25.5" customHeight="1">
      <c r="A16" s="111"/>
      <c r="B16" s="90" t="s">
        <v>112</v>
      </c>
      <c r="C16" s="109">
        <v>39135066.49</v>
      </c>
      <c r="D16" s="105">
        <v>0</v>
      </c>
      <c r="E16" s="105">
        <f>E9+E11</f>
        <v>209000</v>
      </c>
      <c r="F16" s="105">
        <f t="shared" si="0"/>
        <v>39344066.49</v>
      </c>
      <c r="G16" s="106">
        <f>F16-J16</f>
        <v>34844272.27</v>
      </c>
      <c r="H16" s="106">
        <v>3308192.24</v>
      </c>
      <c r="I16" s="106">
        <v>2029.89</v>
      </c>
      <c r="J16" s="105">
        <v>4499794.22</v>
      </c>
      <c r="K16" s="105">
        <v>200000</v>
      </c>
      <c r="L16" s="105">
        <v>3499794.22</v>
      </c>
    </row>
    <row r="17" spans="2:6" ht="17.25" customHeight="1">
      <c r="B17" s="1" t="s">
        <v>113</v>
      </c>
      <c r="C17" s="1"/>
      <c r="D17" s="1"/>
      <c r="E17" s="1"/>
      <c r="F17" s="1"/>
    </row>
    <row r="18" spans="1:12" ht="66" customHeight="1">
      <c r="A18" s="169" t="s">
        <v>141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9.5" customHeight="1">
      <c r="B19" s="1"/>
      <c r="C19" s="1"/>
      <c r="D19" s="1"/>
      <c r="E19" s="1"/>
      <c r="F19" s="1"/>
      <c r="I19" s="165" t="s">
        <v>68</v>
      </c>
      <c r="J19" s="165"/>
      <c r="K19" s="165"/>
      <c r="L19" s="165"/>
    </row>
    <row r="20" spans="2:6" ht="12.75">
      <c r="B20" s="1"/>
      <c r="C20" s="1"/>
      <c r="D20" s="1"/>
      <c r="E20" s="1"/>
      <c r="F20" s="1"/>
    </row>
    <row r="21" spans="2:12" ht="20.25" customHeight="1">
      <c r="B21" s="1"/>
      <c r="C21" s="1"/>
      <c r="D21" s="1"/>
      <c r="E21" s="1"/>
      <c r="F21" s="1"/>
      <c r="I21" s="165" t="s">
        <v>69</v>
      </c>
      <c r="J21" s="165"/>
      <c r="K21" s="165"/>
      <c r="L21" s="165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</sheetData>
  <mergeCells count="15">
    <mergeCell ref="I21:L21"/>
    <mergeCell ref="K5:L5"/>
    <mergeCell ref="C8:F8"/>
    <mergeCell ref="A18:L18"/>
    <mergeCell ref="I19:L19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49" right="0.17" top="0.61" bottom="0.5" header="0.5" footer="0.37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B40">
      <selection activeCell="N54" sqref="N54"/>
    </sheetView>
  </sheetViews>
  <sheetFormatPr defaultColWidth="9.140625" defaultRowHeight="12.75"/>
  <cols>
    <col min="1" max="1" width="0.13671875" style="38" hidden="1" customWidth="1"/>
    <col min="2" max="2" width="2.140625" style="38" customWidth="1"/>
    <col min="3" max="3" width="1.421875" style="38" customWidth="1"/>
    <col min="4" max="4" width="4.28125" style="38" customWidth="1"/>
    <col min="5" max="5" width="5.28125" style="38" customWidth="1"/>
    <col min="6" max="6" width="3.7109375" style="38" customWidth="1"/>
    <col min="7" max="7" width="8.00390625" style="38" customWidth="1"/>
    <col min="8" max="8" width="7.140625" style="38" customWidth="1"/>
    <col min="9" max="9" width="2.421875" style="38" customWidth="1"/>
    <col min="10" max="10" width="9.57421875" style="38" customWidth="1"/>
    <col min="11" max="11" width="9.7109375" style="38" customWidth="1"/>
    <col min="12" max="12" width="9.421875" style="38" bestFit="1" customWidth="1"/>
    <col min="13" max="13" width="9.57421875" style="38" customWidth="1"/>
    <col min="14" max="14" width="8.57421875" style="38" customWidth="1"/>
    <col min="15" max="15" width="8.8515625" style="38" customWidth="1"/>
    <col min="16" max="16" width="6.00390625" style="38" customWidth="1"/>
    <col min="17" max="17" width="4.421875" style="38" customWidth="1"/>
    <col min="18" max="18" width="8.57421875" style="38" customWidth="1"/>
    <col min="19" max="19" width="9.140625" style="38" customWidth="1"/>
    <col min="20" max="20" width="9.57421875" style="38" customWidth="1"/>
    <col min="21" max="21" width="8.7109375" style="38" customWidth="1"/>
    <col min="22" max="22" width="7.8515625" style="38" customWidth="1"/>
    <col min="23" max="23" width="8.7109375" style="38" customWidth="1"/>
    <col min="24" max="16384" width="9.140625" style="38" customWidth="1"/>
  </cols>
  <sheetData>
    <row r="1" spans="1:23" s="36" customFormat="1" ht="14.25" customHeight="1">
      <c r="A1" s="204" t="s">
        <v>161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2:23" s="37" customFormat="1" ht="21.75" customHeight="1">
      <c r="B2" s="205" t="s">
        <v>162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15" customHeight="1">
      <c r="A3" s="206"/>
      <c r="B3" s="207"/>
      <c r="C3" s="208"/>
      <c r="D3" s="209"/>
      <c r="E3" s="210"/>
      <c r="F3" s="208"/>
      <c r="G3" s="209"/>
      <c r="H3" s="210"/>
      <c r="I3" s="211" t="s">
        <v>10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8.25" customHeight="1">
      <c r="A4" s="39"/>
      <c r="B4" s="170" t="s">
        <v>5</v>
      </c>
      <c r="C4" s="170"/>
      <c r="D4" s="184" t="s">
        <v>7</v>
      </c>
      <c r="E4" s="184"/>
      <c r="F4" s="184"/>
      <c r="G4" s="184"/>
      <c r="H4" s="170" t="s">
        <v>29</v>
      </c>
      <c r="I4" s="185"/>
      <c r="J4" s="184" t="s">
        <v>30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</row>
    <row r="5" spans="1:23" ht="8.25" customHeight="1">
      <c r="A5" s="39"/>
      <c r="B5" s="170"/>
      <c r="C5" s="170"/>
      <c r="D5" s="184"/>
      <c r="E5" s="184"/>
      <c r="F5" s="184"/>
      <c r="G5" s="184"/>
      <c r="H5" s="185"/>
      <c r="I5" s="185"/>
      <c r="J5" s="170" t="s">
        <v>31</v>
      </c>
      <c r="K5" s="170" t="s">
        <v>32</v>
      </c>
      <c r="L5" s="170"/>
      <c r="M5" s="170"/>
      <c r="N5" s="170"/>
      <c r="O5" s="170"/>
      <c r="P5" s="170"/>
      <c r="Q5" s="170"/>
      <c r="R5" s="170"/>
      <c r="S5" s="170" t="s">
        <v>33</v>
      </c>
      <c r="T5" s="184" t="s">
        <v>32</v>
      </c>
      <c r="U5" s="184"/>
      <c r="V5" s="184"/>
      <c r="W5" s="184"/>
    </row>
    <row r="6" spans="1:23" ht="3" customHeight="1">
      <c r="A6" s="39"/>
      <c r="B6" s="170"/>
      <c r="C6" s="170"/>
      <c r="D6" s="184"/>
      <c r="E6" s="184"/>
      <c r="F6" s="184"/>
      <c r="G6" s="184"/>
      <c r="H6" s="185"/>
      <c r="I6" s="185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 t="s">
        <v>34</v>
      </c>
      <c r="U6" s="170" t="s">
        <v>25</v>
      </c>
      <c r="V6" s="170" t="s">
        <v>35</v>
      </c>
      <c r="W6" s="184" t="s">
        <v>26</v>
      </c>
    </row>
    <row r="7" spans="1:23" ht="5.25" customHeight="1">
      <c r="A7" s="39"/>
      <c r="B7" s="170"/>
      <c r="C7" s="170"/>
      <c r="D7" s="184"/>
      <c r="E7" s="184"/>
      <c r="F7" s="184"/>
      <c r="G7" s="184"/>
      <c r="H7" s="185"/>
      <c r="I7" s="185"/>
      <c r="J7" s="170"/>
      <c r="K7" s="170" t="s">
        <v>36</v>
      </c>
      <c r="L7" s="170" t="s">
        <v>32</v>
      </c>
      <c r="M7" s="170"/>
      <c r="N7" s="170" t="s">
        <v>37</v>
      </c>
      <c r="O7" s="170" t="s">
        <v>38</v>
      </c>
      <c r="P7" s="170" t="s">
        <v>39</v>
      </c>
      <c r="Q7" s="170" t="s">
        <v>40</v>
      </c>
      <c r="R7" s="170" t="s">
        <v>41</v>
      </c>
      <c r="S7" s="170"/>
      <c r="T7" s="170"/>
      <c r="U7" s="170"/>
      <c r="V7" s="170"/>
      <c r="W7" s="184"/>
    </row>
    <row r="8" spans="1:23" ht="11.25" customHeight="1">
      <c r="A8" s="39"/>
      <c r="B8" s="170"/>
      <c r="C8" s="170"/>
      <c r="D8" s="184"/>
      <c r="E8" s="184"/>
      <c r="F8" s="184"/>
      <c r="G8" s="184"/>
      <c r="H8" s="185"/>
      <c r="I8" s="185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 t="s">
        <v>42</v>
      </c>
      <c r="V8" s="170"/>
      <c r="W8" s="184"/>
    </row>
    <row r="9" spans="1:23" ht="115.5" customHeight="1">
      <c r="A9" s="39"/>
      <c r="B9" s="170"/>
      <c r="C9" s="170"/>
      <c r="D9" s="184"/>
      <c r="E9" s="184"/>
      <c r="F9" s="184"/>
      <c r="G9" s="184"/>
      <c r="H9" s="185"/>
      <c r="I9" s="185"/>
      <c r="J9" s="170"/>
      <c r="K9" s="170"/>
      <c r="L9" s="40" t="s">
        <v>43</v>
      </c>
      <c r="M9" s="40" t="s">
        <v>44</v>
      </c>
      <c r="N9" s="170"/>
      <c r="O9" s="170"/>
      <c r="P9" s="170"/>
      <c r="Q9" s="170"/>
      <c r="R9" s="170"/>
      <c r="S9" s="170"/>
      <c r="T9" s="170"/>
      <c r="U9" s="170"/>
      <c r="V9" s="170"/>
      <c r="W9" s="184"/>
    </row>
    <row r="10" spans="1:23" ht="16.5" customHeight="1">
      <c r="A10" s="39"/>
      <c r="B10" s="170" t="s">
        <v>45</v>
      </c>
      <c r="C10" s="170"/>
      <c r="D10" s="41" t="s">
        <v>46</v>
      </c>
      <c r="E10" s="184" t="s">
        <v>47</v>
      </c>
      <c r="F10" s="184"/>
      <c r="G10" s="184"/>
      <c r="H10" s="170" t="s">
        <v>48</v>
      </c>
      <c r="I10" s="185"/>
      <c r="J10" s="40" t="s">
        <v>49</v>
      </c>
      <c r="K10" s="40" t="s">
        <v>50</v>
      </c>
      <c r="L10" s="40" t="s">
        <v>51</v>
      </c>
      <c r="M10" s="40" t="s">
        <v>52</v>
      </c>
      <c r="N10" s="40" t="s">
        <v>53</v>
      </c>
      <c r="O10" s="40" t="s">
        <v>54</v>
      </c>
      <c r="P10" s="40" t="s">
        <v>55</v>
      </c>
      <c r="Q10" s="40" t="s">
        <v>56</v>
      </c>
      <c r="R10" s="40" t="s">
        <v>57</v>
      </c>
      <c r="S10" s="40" t="s">
        <v>58</v>
      </c>
      <c r="T10" s="40" t="s">
        <v>59</v>
      </c>
      <c r="U10" s="40" t="s">
        <v>60</v>
      </c>
      <c r="V10" s="40" t="s">
        <v>61</v>
      </c>
      <c r="W10" s="42">
        <v>19</v>
      </c>
    </row>
    <row r="11" spans="1:24" ht="18" customHeight="1">
      <c r="A11" s="39"/>
      <c r="B11" s="178" t="s">
        <v>63</v>
      </c>
      <c r="C11" s="178"/>
      <c r="D11" s="161"/>
      <c r="E11" s="158" t="s">
        <v>64</v>
      </c>
      <c r="F11" s="158"/>
      <c r="G11" s="43" t="s">
        <v>71</v>
      </c>
      <c r="H11" s="175">
        <f>J11+S11</f>
        <v>6474910</v>
      </c>
      <c r="I11" s="176"/>
      <c r="J11" s="44">
        <f>K11+N11+O11+P11+Q11+R11</f>
        <v>3508000</v>
      </c>
      <c r="K11" s="44">
        <f>L11+M11</f>
        <v>3508000</v>
      </c>
      <c r="L11" s="44">
        <v>0</v>
      </c>
      <c r="M11" s="44">
        <v>3508000</v>
      </c>
      <c r="N11" s="44" t="s">
        <v>62</v>
      </c>
      <c r="O11" s="44" t="s">
        <v>62</v>
      </c>
      <c r="P11" s="44" t="s">
        <v>62</v>
      </c>
      <c r="Q11" s="44" t="s">
        <v>62</v>
      </c>
      <c r="R11" s="44" t="s">
        <v>62</v>
      </c>
      <c r="S11" s="44">
        <f>T11+V11+W11</f>
        <v>2966910</v>
      </c>
      <c r="T11" s="44">
        <v>1516910</v>
      </c>
      <c r="U11" s="44">
        <v>0</v>
      </c>
      <c r="V11" s="44" t="s">
        <v>62</v>
      </c>
      <c r="W11" s="44">
        <v>1450000</v>
      </c>
      <c r="X11" s="177"/>
    </row>
    <row r="12" spans="1:24" ht="17.25" customHeight="1">
      <c r="A12" s="39"/>
      <c r="B12" s="178"/>
      <c r="C12" s="178"/>
      <c r="D12" s="161"/>
      <c r="E12" s="158"/>
      <c r="F12" s="158"/>
      <c r="G12" s="43" t="s">
        <v>72</v>
      </c>
      <c r="H12" s="175">
        <f>J12+S12</f>
        <v>0</v>
      </c>
      <c r="I12" s="176"/>
      <c r="J12" s="44">
        <f>K12+N12+O12+P12+Q12+R12</f>
        <v>0</v>
      </c>
      <c r="K12" s="44">
        <f>L12+M12</f>
        <v>0</v>
      </c>
      <c r="L12" s="44">
        <v>0</v>
      </c>
      <c r="M12" s="44" t="s">
        <v>62</v>
      </c>
      <c r="N12" s="44" t="s">
        <v>62</v>
      </c>
      <c r="O12" s="44" t="s">
        <v>62</v>
      </c>
      <c r="P12" s="44" t="s">
        <v>62</v>
      </c>
      <c r="Q12" s="44" t="s">
        <v>62</v>
      </c>
      <c r="R12" s="44" t="s">
        <v>62</v>
      </c>
      <c r="S12" s="44">
        <f>T12+V12+W12</f>
        <v>0</v>
      </c>
      <c r="T12" s="44">
        <f>T16</f>
        <v>0</v>
      </c>
      <c r="U12" s="44">
        <v>0</v>
      </c>
      <c r="V12" s="44" t="s">
        <v>62</v>
      </c>
      <c r="W12" s="44">
        <v>0</v>
      </c>
      <c r="X12" s="177"/>
    </row>
    <row r="13" spans="1:24" ht="14.25" customHeight="1">
      <c r="A13" s="39"/>
      <c r="B13" s="178"/>
      <c r="C13" s="178"/>
      <c r="D13" s="161"/>
      <c r="E13" s="158"/>
      <c r="F13" s="158"/>
      <c r="G13" s="43" t="s">
        <v>73</v>
      </c>
      <c r="H13" s="175">
        <f>J13+S13</f>
        <v>200000</v>
      </c>
      <c r="I13" s="176"/>
      <c r="J13" s="44">
        <f>K13+N13+O13+P13+Q13+R13</f>
        <v>0</v>
      </c>
      <c r="K13" s="44">
        <f>L13+M13</f>
        <v>0</v>
      </c>
      <c r="L13" s="44" t="s">
        <v>62</v>
      </c>
      <c r="M13" s="44">
        <v>0</v>
      </c>
      <c r="N13" s="44" t="s">
        <v>62</v>
      </c>
      <c r="O13" s="44" t="s">
        <v>62</v>
      </c>
      <c r="P13" s="44" t="s">
        <v>62</v>
      </c>
      <c r="Q13" s="44" t="s">
        <v>62</v>
      </c>
      <c r="R13" s="44" t="s">
        <v>62</v>
      </c>
      <c r="S13" s="44">
        <f>T13+V13+W13</f>
        <v>200000</v>
      </c>
      <c r="T13" s="44">
        <v>0</v>
      </c>
      <c r="U13" s="44">
        <v>0</v>
      </c>
      <c r="V13" s="44" t="s">
        <v>62</v>
      </c>
      <c r="W13" s="44">
        <f>W17</f>
        <v>200000</v>
      </c>
      <c r="X13" s="177"/>
    </row>
    <row r="14" spans="1:23" ht="18" customHeight="1">
      <c r="A14" s="39"/>
      <c r="B14" s="178"/>
      <c r="C14" s="178"/>
      <c r="D14" s="161"/>
      <c r="E14" s="158"/>
      <c r="F14" s="158"/>
      <c r="G14" s="43" t="s">
        <v>74</v>
      </c>
      <c r="H14" s="175">
        <f>H11-H12+H13</f>
        <v>6674910</v>
      </c>
      <c r="I14" s="176"/>
      <c r="J14" s="45">
        <f aca="true" t="shared" si="0" ref="J14:W14">J11-J12+J13</f>
        <v>3508000</v>
      </c>
      <c r="K14" s="45">
        <f t="shared" si="0"/>
        <v>3508000</v>
      </c>
      <c r="L14" s="44">
        <f t="shared" si="0"/>
        <v>0</v>
      </c>
      <c r="M14" s="44">
        <f t="shared" si="0"/>
        <v>3508000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5">
        <f t="shared" si="0"/>
        <v>3166910</v>
      </c>
      <c r="T14" s="44">
        <f t="shared" si="0"/>
        <v>1516910</v>
      </c>
      <c r="U14" s="44">
        <f t="shared" si="0"/>
        <v>0</v>
      </c>
      <c r="V14" s="44">
        <f t="shared" si="0"/>
        <v>0</v>
      </c>
      <c r="W14" s="44">
        <f t="shared" si="0"/>
        <v>1650000</v>
      </c>
    </row>
    <row r="15" spans="1:23" ht="16.5" customHeight="1">
      <c r="A15" s="39"/>
      <c r="B15" s="170"/>
      <c r="C15" s="170"/>
      <c r="D15" s="171" t="s">
        <v>124</v>
      </c>
      <c r="E15" s="174" t="s">
        <v>125</v>
      </c>
      <c r="F15" s="174"/>
      <c r="G15" s="43" t="s">
        <v>71</v>
      </c>
      <c r="H15" s="175">
        <f>J15+S15</f>
        <v>304000</v>
      </c>
      <c r="I15" s="176"/>
      <c r="J15" s="44">
        <f>K15+N15+O15+P15+Q15+R15</f>
        <v>4000</v>
      </c>
      <c r="K15" s="44">
        <f>L15+M15</f>
        <v>4000</v>
      </c>
      <c r="L15" s="44">
        <v>0</v>
      </c>
      <c r="M15" s="44">
        <v>4000</v>
      </c>
      <c r="N15" s="44" t="s">
        <v>62</v>
      </c>
      <c r="O15" s="44" t="s">
        <v>62</v>
      </c>
      <c r="P15" s="44" t="s">
        <v>62</v>
      </c>
      <c r="Q15" s="44" t="s">
        <v>62</v>
      </c>
      <c r="R15" s="44" t="s">
        <v>62</v>
      </c>
      <c r="S15" s="44">
        <f>T15+V15+W15</f>
        <v>300000</v>
      </c>
      <c r="T15" s="44">
        <v>0</v>
      </c>
      <c r="U15" s="44">
        <v>0</v>
      </c>
      <c r="V15" s="44" t="s">
        <v>62</v>
      </c>
      <c r="W15" s="44">
        <v>300000</v>
      </c>
    </row>
    <row r="16" spans="1:23" ht="18" customHeight="1">
      <c r="A16" s="39"/>
      <c r="B16" s="170"/>
      <c r="C16" s="170"/>
      <c r="D16" s="172"/>
      <c r="E16" s="174"/>
      <c r="F16" s="174"/>
      <c r="G16" s="43" t="s">
        <v>72</v>
      </c>
      <c r="H16" s="175">
        <f>J16+S16</f>
        <v>0</v>
      </c>
      <c r="I16" s="176"/>
      <c r="J16" s="44">
        <f>K16+N16+O16+P16+Q16+R16</f>
        <v>0</v>
      </c>
      <c r="K16" s="44">
        <f>L16+M16</f>
        <v>0</v>
      </c>
      <c r="L16" s="44" t="s">
        <v>62</v>
      </c>
      <c r="M16" s="44" t="s">
        <v>62</v>
      </c>
      <c r="N16" s="44" t="s">
        <v>62</v>
      </c>
      <c r="O16" s="44" t="s">
        <v>62</v>
      </c>
      <c r="P16" s="44" t="s">
        <v>62</v>
      </c>
      <c r="Q16" s="44" t="s">
        <v>62</v>
      </c>
      <c r="R16" s="44" t="s">
        <v>62</v>
      </c>
      <c r="S16" s="44">
        <f>T16+V16+W16</f>
        <v>0</v>
      </c>
      <c r="T16" s="44">
        <v>0</v>
      </c>
      <c r="U16" s="44">
        <v>0</v>
      </c>
      <c r="V16" s="44" t="s">
        <v>62</v>
      </c>
      <c r="W16" s="44">
        <v>0</v>
      </c>
    </row>
    <row r="17" spans="1:23" ht="13.5" customHeight="1">
      <c r="A17" s="39"/>
      <c r="B17" s="170"/>
      <c r="C17" s="170"/>
      <c r="D17" s="172"/>
      <c r="E17" s="174"/>
      <c r="F17" s="174"/>
      <c r="G17" s="43" t="s">
        <v>73</v>
      </c>
      <c r="H17" s="175">
        <f>J17+S17</f>
        <v>200000</v>
      </c>
      <c r="I17" s="176"/>
      <c r="J17" s="44">
        <f>K17+N17+O17+P17+Q17+R17</f>
        <v>0</v>
      </c>
      <c r="K17" s="44">
        <f>L17+M17</f>
        <v>0</v>
      </c>
      <c r="L17" s="44" t="s">
        <v>62</v>
      </c>
      <c r="M17" s="44">
        <v>0</v>
      </c>
      <c r="N17" s="44" t="s">
        <v>62</v>
      </c>
      <c r="O17" s="44" t="s">
        <v>62</v>
      </c>
      <c r="P17" s="44" t="s">
        <v>62</v>
      </c>
      <c r="Q17" s="44" t="s">
        <v>62</v>
      </c>
      <c r="R17" s="44" t="s">
        <v>62</v>
      </c>
      <c r="S17" s="44">
        <f>T17+V17+W17</f>
        <v>200000</v>
      </c>
      <c r="T17" s="44">
        <v>0</v>
      </c>
      <c r="U17" s="44">
        <v>0</v>
      </c>
      <c r="V17" s="44" t="s">
        <v>62</v>
      </c>
      <c r="W17" s="44">
        <v>200000</v>
      </c>
    </row>
    <row r="18" spans="1:23" ht="18.75" customHeight="1">
      <c r="A18" s="39"/>
      <c r="B18" s="170"/>
      <c r="C18" s="170"/>
      <c r="D18" s="173"/>
      <c r="E18" s="174"/>
      <c r="F18" s="174"/>
      <c r="G18" s="43" t="s">
        <v>74</v>
      </c>
      <c r="H18" s="175">
        <f>H15-H16+H17</f>
        <v>504000</v>
      </c>
      <c r="I18" s="176"/>
      <c r="J18" s="45">
        <f>J15-J16+J17</f>
        <v>4000</v>
      </c>
      <c r="K18" s="45">
        <f>K15-K16+K17</f>
        <v>4000</v>
      </c>
      <c r="L18" s="44">
        <f aca="true" t="shared" si="1" ref="L18:W18">L15-L16+L17</f>
        <v>0</v>
      </c>
      <c r="M18" s="44">
        <f t="shared" si="1"/>
        <v>4000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4">
        <f t="shared" si="1"/>
        <v>0</v>
      </c>
      <c r="S18" s="45">
        <f>S15-S16+S17</f>
        <v>500000</v>
      </c>
      <c r="T18" s="44">
        <f t="shared" si="1"/>
        <v>0</v>
      </c>
      <c r="U18" s="44">
        <f t="shared" si="1"/>
        <v>0</v>
      </c>
      <c r="V18" s="44">
        <f t="shared" si="1"/>
        <v>0</v>
      </c>
      <c r="W18" s="44">
        <f t="shared" si="1"/>
        <v>500000</v>
      </c>
    </row>
    <row r="19" spans="1:24" ht="18" customHeight="1">
      <c r="A19" s="39"/>
      <c r="B19" s="189" t="s">
        <v>126</v>
      </c>
      <c r="C19" s="190"/>
      <c r="D19" s="195"/>
      <c r="E19" s="198" t="s">
        <v>127</v>
      </c>
      <c r="F19" s="199"/>
      <c r="G19" s="43" t="s">
        <v>71</v>
      </c>
      <c r="H19" s="212">
        <f>J19+S19</f>
        <v>5478606.85</v>
      </c>
      <c r="I19" s="213"/>
      <c r="J19" s="45">
        <f>K19+O19</f>
        <v>5385836.85</v>
      </c>
      <c r="K19" s="44">
        <f>L19+M19</f>
        <v>5255836.85</v>
      </c>
      <c r="L19" s="44">
        <v>4312295</v>
      </c>
      <c r="M19" s="44">
        <v>943541.85</v>
      </c>
      <c r="N19" s="44" t="s">
        <v>62</v>
      </c>
      <c r="O19" s="44">
        <v>130000</v>
      </c>
      <c r="P19" s="44" t="s">
        <v>62</v>
      </c>
      <c r="Q19" s="44" t="s">
        <v>62</v>
      </c>
      <c r="R19" s="44" t="s">
        <v>62</v>
      </c>
      <c r="S19" s="44">
        <f>T19+V19+W19</f>
        <v>92770</v>
      </c>
      <c r="T19" s="44">
        <v>79000</v>
      </c>
      <c r="U19" s="44">
        <v>0</v>
      </c>
      <c r="V19" s="44">
        <v>0</v>
      </c>
      <c r="W19" s="44">
        <v>13770</v>
      </c>
      <c r="X19" s="220"/>
    </row>
    <row r="20" spans="1:24" ht="17.25" customHeight="1">
      <c r="A20" s="39"/>
      <c r="B20" s="191"/>
      <c r="C20" s="192"/>
      <c r="D20" s="196"/>
      <c r="E20" s="200"/>
      <c r="F20" s="201"/>
      <c r="G20" s="43" t="s">
        <v>72</v>
      </c>
      <c r="H20" s="212">
        <f>J20+S20</f>
        <v>22000</v>
      </c>
      <c r="I20" s="213"/>
      <c r="J20" s="44">
        <f>K20+N20+O20+P20+Q20+R20</f>
        <v>22000</v>
      </c>
      <c r="K20" s="44">
        <f>L20+M20</f>
        <v>22000</v>
      </c>
      <c r="L20" s="44">
        <f>L28</f>
        <v>22000</v>
      </c>
      <c r="M20" s="44" t="s">
        <v>62</v>
      </c>
      <c r="N20" s="44" t="s">
        <v>62</v>
      </c>
      <c r="O20" s="44" t="s">
        <v>62</v>
      </c>
      <c r="P20" s="44" t="s">
        <v>62</v>
      </c>
      <c r="Q20" s="44" t="s">
        <v>62</v>
      </c>
      <c r="R20" s="44" t="s">
        <v>62</v>
      </c>
      <c r="S20" s="44">
        <f>T20+V20+W20</f>
        <v>0</v>
      </c>
      <c r="T20" s="44">
        <v>0</v>
      </c>
      <c r="U20" s="44">
        <v>0</v>
      </c>
      <c r="V20" s="44" t="s">
        <v>62</v>
      </c>
      <c r="W20" s="44">
        <v>0</v>
      </c>
      <c r="X20" s="220"/>
    </row>
    <row r="21" spans="1:24" ht="14.25" customHeight="1">
      <c r="A21" s="39"/>
      <c r="B21" s="191"/>
      <c r="C21" s="192"/>
      <c r="D21" s="196"/>
      <c r="E21" s="200"/>
      <c r="F21" s="201"/>
      <c r="G21" s="43" t="s">
        <v>73</v>
      </c>
      <c r="H21" s="212">
        <f>J21+S21</f>
        <v>9000</v>
      </c>
      <c r="I21" s="213"/>
      <c r="J21" s="44">
        <f>K21+N21+O21+P21+Q21+R21</f>
        <v>0</v>
      </c>
      <c r="K21" s="44">
        <f>L21+M21</f>
        <v>0</v>
      </c>
      <c r="L21" s="44">
        <f>L25</f>
        <v>0</v>
      </c>
      <c r="M21" s="44">
        <v>0</v>
      </c>
      <c r="N21" s="44" t="s">
        <v>62</v>
      </c>
      <c r="O21" s="44">
        <f>O25</f>
        <v>0</v>
      </c>
      <c r="P21" s="44" t="s">
        <v>62</v>
      </c>
      <c r="Q21" s="44" t="s">
        <v>62</v>
      </c>
      <c r="R21" s="44" t="s">
        <v>62</v>
      </c>
      <c r="S21" s="44">
        <f>T21+V21+W21</f>
        <v>9000</v>
      </c>
      <c r="T21" s="44">
        <f>T25</f>
        <v>9000</v>
      </c>
      <c r="U21" s="44">
        <v>0</v>
      </c>
      <c r="V21" s="44" t="s">
        <v>62</v>
      </c>
      <c r="W21" s="44">
        <v>0</v>
      </c>
      <c r="X21" s="220"/>
    </row>
    <row r="22" spans="1:23" ht="21" customHeight="1">
      <c r="A22" s="39"/>
      <c r="B22" s="193"/>
      <c r="C22" s="194"/>
      <c r="D22" s="197"/>
      <c r="E22" s="202"/>
      <c r="F22" s="203"/>
      <c r="G22" s="43" t="s">
        <v>74</v>
      </c>
      <c r="H22" s="212">
        <f>H19-H20+H21</f>
        <v>5465606.85</v>
      </c>
      <c r="I22" s="213"/>
      <c r="J22" s="45">
        <f aca="true" t="shared" si="2" ref="J22:S22">J19-J20+J21</f>
        <v>5363836.85</v>
      </c>
      <c r="K22" s="45">
        <f t="shared" si="2"/>
        <v>5233836.85</v>
      </c>
      <c r="L22" s="44">
        <f t="shared" si="2"/>
        <v>4290295</v>
      </c>
      <c r="M22" s="44">
        <f t="shared" si="2"/>
        <v>943541.85</v>
      </c>
      <c r="N22" s="44">
        <f t="shared" si="2"/>
        <v>0</v>
      </c>
      <c r="O22" s="44">
        <f t="shared" si="2"/>
        <v>130000</v>
      </c>
      <c r="P22" s="44">
        <f t="shared" si="2"/>
        <v>0</v>
      </c>
      <c r="Q22" s="44">
        <f t="shared" si="2"/>
        <v>0</v>
      </c>
      <c r="R22" s="44">
        <f t="shared" si="2"/>
        <v>0</v>
      </c>
      <c r="S22" s="45">
        <f t="shared" si="2"/>
        <v>101770</v>
      </c>
      <c r="T22" s="44">
        <f>T19-T20+T21</f>
        <v>88000</v>
      </c>
      <c r="U22" s="44">
        <f>U19-U20+U21</f>
        <v>0</v>
      </c>
      <c r="V22" s="44">
        <f>V19-V20+V21</f>
        <v>0</v>
      </c>
      <c r="W22" s="44">
        <f>W19-W20+W21</f>
        <v>13770</v>
      </c>
    </row>
    <row r="23" spans="1:23" ht="18" customHeight="1">
      <c r="A23" s="39"/>
      <c r="B23" s="221"/>
      <c r="C23" s="222"/>
      <c r="D23" s="171" t="s">
        <v>128</v>
      </c>
      <c r="E23" s="214" t="s">
        <v>129</v>
      </c>
      <c r="F23" s="215"/>
      <c r="G23" s="43" t="s">
        <v>71</v>
      </c>
      <c r="H23" s="212">
        <f>J23+S23</f>
        <v>5141798</v>
      </c>
      <c r="I23" s="213"/>
      <c r="J23" s="44">
        <f>K23+N23+O23+P23+Q23+R23</f>
        <v>5062798</v>
      </c>
      <c r="K23" s="44">
        <f>L23+M23</f>
        <v>5062798</v>
      </c>
      <c r="L23" s="44">
        <v>4211746</v>
      </c>
      <c r="M23" s="44">
        <v>851052</v>
      </c>
      <c r="N23" s="44" t="s">
        <v>62</v>
      </c>
      <c r="O23" s="44">
        <v>0</v>
      </c>
      <c r="P23" s="44" t="s">
        <v>62</v>
      </c>
      <c r="Q23" s="44" t="s">
        <v>62</v>
      </c>
      <c r="R23" s="44" t="s">
        <v>62</v>
      </c>
      <c r="S23" s="44">
        <f>T23+V23+W23</f>
        <v>79000</v>
      </c>
      <c r="T23" s="44">
        <v>79000</v>
      </c>
      <c r="U23" s="44">
        <v>0</v>
      </c>
      <c r="V23" s="44" t="s">
        <v>62</v>
      </c>
      <c r="W23" s="44">
        <v>0</v>
      </c>
    </row>
    <row r="24" spans="1:23" ht="15.75" customHeight="1">
      <c r="A24" s="39"/>
      <c r="B24" s="223"/>
      <c r="C24" s="224"/>
      <c r="D24" s="172"/>
      <c r="E24" s="216"/>
      <c r="F24" s="217"/>
      <c r="G24" s="43" t="s">
        <v>72</v>
      </c>
      <c r="H24" s="212">
        <f>J24+S24</f>
        <v>0</v>
      </c>
      <c r="I24" s="213"/>
      <c r="J24" s="44">
        <f>K24+N24+O24+P24+Q24+R24</f>
        <v>0</v>
      </c>
      <c r="K24" s="44">
        <f>L24+M24</f>
        <v>0</v>
      </c>
      <c r="L24" s="44" t="s">
        <v>62</v>
      </c>
      <c r="M24" s="44" t="s">
        <v>62</v>
      </c>
      <c r="N24" s="44" t="s">
        <v>62</v>
      </c>
      <c r="O24" s="44" t="s">
        <v>62</v>
      </c>
      <c r="P24" s="44" t="s">
        <v>62</v>
      </c>
      <c r="Q24" s="44" t="s">
        <v>62</v>
      </c>
      <c r="R24" s="44" t="s">
        <v>62</v>
      </c>
      <c r="S24" s="44">
        <f>T24+V24+W24</f>
        <v>0</v>
      </c>
      <c r="T24" s="44">
        <v>0</v>
      </c>
      <c r="U24" s="44">
        <v>0</v>
      </c>
      <c r="V24" s="44" t="s">
        <v>62</v>
      </c>
      <c r="W24" s="44">
        <v>0</v>
      </c>
    </row>
    <row r="25" spans="1:23" ht="16.5" customHeight="1">
      <c r="A25" s="39"/>
      <c r="B25" s="223"/>
      <c r="C25" s="224"/>
      <c r="D25" s="172"/>
      <c r="E25" s="216"/>
      <c r="F25" s="217"/>
      <c r="G25" s="43" t="s">
        <v>73</v>
      </c>
      <c r="H25" s="212">
        <f>J25+S25</f>
        <v>9000</v>
      </c>
      <c r="I25" s="213"/>
      <c r="J25" s="44">
        <f>K25+N25+O25+P25+Q25+R25</f>
        <v>0</v>
      </c>
      <c r="K25" s="44">
        <f>L25+M25</f>
        <v>0</v>
      </c>
      <c r="L25" s="44">
        <v>0</v>
      </c>
      <c r="M25" s="44">
        <v>0</v>
      </c>
      <c r="N25" s="44" t="s">
        <v>62</v>
      </c>
      <c r="O25" s="44">
        <v>0</v>
      </c>
      <c r="P25" s="44" t="s">
        <v>62</v>
      </c>
      <c r="Q25" s="44" t="s">
        <v>62</v>
      </c>
      <c r="R25" s="44" t="s">
        <v>62</v>
      </c>
      <c r="S25" s="44">
        <f>T25+V25+W25</f>
        <v>9000</v>
      </c>
      <c r="T25" s="44">
        <v>9000</v>
      </c>
      <c r="U25" s="44">
        <v>0</v>
      </c>
      <c r="V25" s="44" t="s">
        <v>62</v>
      </c>
      <c r="W25" s="44">
        <v>0</v>
      </c>
    </row>
    <row r="26" spans="1:23" ht="18" customHeight="1">
      <c r="A26" s="39"/>
      <c r="B26" s="225"/>
      <c r="C26" s="226"/>
      <c r="D26" s="173"/>
      <c r="E26" s="218"/>
      <c r="F26" s="219"/>
      <c r="G26" s="43" t="s">
        <v>74</v>
      </c>
      <c r="H26" s="212">
        <f>H23-H24+H25</f>
        <v>5150798</v>
      </c>
      <c r="I26" s="213"/>
      <c r="J26" s="45">
        <f aca="true" t="shared" si="3" ref="J26:W26">J23-J24+J25</f>
        <v>5062798</v>
      </c>
      <c r="K26" s="45">
        <f t="shared" si="3"/>
        <v>5062798</v>
      </c>
      <c r="L26" s="44">
        <f t="shared" si="3"/>
        <v>4211746</v>
      </c>
      <c r="M26" s="44">
        <f t="shared" si="3"/>
        <v>851052</v>
      </c>
      <c r="N26" s="44">
        <f t="shared" si="3"/>
        <v>0</v>
      </c>
      <c r="O26" s="44">
        <f t="shared" si="3"/>
        <v>0</v>
      </c>
      <c r="P26" s="44">
        <f t="shared" si="3"/>
        <v>0</v>
      </c>
      <c r="Q26" s="44">
        <f t="shared" si="3"/>
        <v>0</v>
      </c>
      <c r="R26" s="44">
        <f t="shared" si="3"/>
        <v>0</v>
      </c>
      <c r="S26" s="45">
        <f t="shared" si="3"/>
        <v>88000</v>
      </c>
      <c r="T26" s="44">
        <f t="shared" si="3"/>
        <v>88000</v>
      </c>
      <c r="U26" s="44">
        <f t="shared" si="3"/>
        <v>0</v>
      </c>
      <c r="V26" s="44">
        <f t="shared" si="3"/>
        <v>0</v>
      </c>
      <c r="W26" s="44">
        <f t="shared" si="3"/>
        <v>0</v>
      </c>
    </row>
    <row r="27" spans="1:23" ht="19.5" customHeight="1">
      <c r="A27" s="39"/>
      <c r="B27" s="221"/>
      <c r="C27" s="222"/>
      <c r="D27" s="171" t="s">
        <v>131</v>
      </c>
      <c r="E27" s="214" t="s">
        <v>132</v>
      </c>
      <c r="F27" s="215"/>
      <c r="G27" s="43" t="s">
        <v>71</v>
      </c>
      <c r="H27" s="212">
        <f>J27+S27</f>
        <v>41577</v>
      </c>
      <c r="I27" s="213"/>
      <c r="J27" s="44">
        <f>K27+N27+O27+P27+Q27+R27</f>
        <v>41577</v>
      </c>
      <c r="K27" s="44">
        <f>L27+M27</f>
        <v>41577</v>
      </c>
      <c r="L27" s="44">
        <v>22000</v>
      </c>
      <c r="M27" s="44">
        <v>19577</v>
      </c>
      <c r="N27" s="44" t="s">
        <v>62</v>
      </c>
      <c r="O27" s="44">
        <v>0</v>
      </c>
      <c r="P27" s="44" t="s">
        <v>62</v>
      </c>
      <c r="Q27" s="44" t="s">
        <v>62</v>
      </c>
      <c r="R27" s="44" t="s">
        <v>62</v>
      </c>
      <c r="S27" s="44">
        <f>T27+V27+W27</f>
        <v>0</v>
      </c>
      <c r="T27" s="44">
        <v>0</v>
      </c>
      <c r="U27" s="44">
        <v>0</v>
      </c>
      <c r="V27" s="44" t="s">
        <v>62</v>
      </c>
      <c r="W27" s="44">
        <v>0</v>
      </c>
    </row>
    <row r="28" spans="1:23" ht="19.5" customHeight="1">
      <c r="A28" s="39"/>
      <c r="B28" s="223"/>
      <c r="C28" s="224"/>
      <c r="D28" s="172"/>
      <c r="E28" s="216"/>
      <c r="F28" s="217"/>
      <c r="G28" s="43" t="s">
        <v>72</v>
      </c>
      <c r="H28" s="212">
        <f>J28+S28</f>
        <v>22000</v>
      </c>
      <c r="I28" s="213"/>
      <c r="J28" s="44">
        <f>K28+N28+O28+P28+Q28+R28</f>
        <v>22000</v>
      </c>
      <c r="K28" s="44">
        <f>L28+M28</f>
        <v>22000</v>
      </c>
      <c r="L28" s="44">
        <v>22000</v>
      </c>
      <c r="M28" s="44" t="s">
        <v>62</v>
      </c>
      <c r="N28" s="44" t="s">
        <v>62</v>
      </c>
      <c r="O28" s="44" t="s">
        <v>62</v>
      </c>
      <c r="P28" s="44" t="s">
        <v>62</v>
      </c>
      <c r="Q28" s="44" t="s">
        <v>62</v>
      </c>
      <c r="R28" s="44" t="s">
        <v>62</v>
      </c>
      <c r="S28" s="44">
        <f>T28+V28+W28</f>
        <v>0</v>
      </c>
      <c r="T28" s="44">
        <v>0</v>
      </c>
      <c r="U28" s="44">
        <v>0</v>
      </c>
      <c r="V28" s="44" t="s">
        <v>62</v>
      </c>
      <c r="W28" s="44">
        <v>0</v>
      </c>
    </row>
    <row r="29" spans="1:23" ht="17.25" customHeight="1">
      <c r="A29" s="39"/>
      <c r="B29" s="223"/>
      <c r="C29" s="224"/>
      <c r="D29" s="172"/>
      <c r="E29" s="216"/>
      <c r="F29" s="217"/>
      <c r="G29" s="43" t="s">
        <v>73</v>
      </c>
      <c r="H29" s="212">
        <f>J29+S29</f>
        <v>0</v>
      </c>
      <c r="I29" s="213"/>
      <c r="J29" s="44">
        <f>K29+N29+O29+P29+Q29+R29</f>
        <v>0</v>
      </c>
      <c r="K29" s="44">
        <f>L29+M29</f>
        <v>0</v>
      </c>
      <c r="L29" s="44">
        <v>0</v>
      </c>
      <c r="M29" s="44">
        <v>0</v>
      </c>
      <c r="N29" s="44" t="s">
        <v>62</v>
      </c>
      <c r="O29" s="44">
        <v>0</v>
      </c>
      <c r="P29" s="44" t="s">
        <v>62</v>
      </c>
      <c r="Q29" s="44" t="s">
        <v>62</v>
      </c>
      <c r="R29" s="44" t="s">
        <v>62</v>
      </c>
      <c r="S29" s="44">
        <f>T29+V29+W29</f>
        <v>0</v>
      </c>
      <c r="T29" s="44">
        <v>0</v>
      </c>
      <c r="U29" s="44">
        <v>0</v>
      </c>
      <c r="V29" s="44" t="s">
        <v>62</v>
      </c>
      <c r="W29" s="44">
        <v>0</v>
      </c>
    </row>
    <row r="30" spans="1:23" ht="24.75" customHeight="1">
      <c r="A30" s="39"/>
      <c r="B30" s="225"/>
      <c r="C30" s="226"/>
      <c r="D30" s="173"/>
      <c r="E30" s="218"/>
      <c r="F30" s="219"/>
      <c r="G30" s="43" t="s">
        <v>74</v>
      </c>
      <c r="H30" s="212">
        <f>H27-H28+H29</f>
        <v>19577</v>
      </c>
      <c r="I30" s="213"/>
      <c r="J30" s="45">
        <f aca="true" t="shared" si="4" ref="J30:W30">J27-J28+J29</f>
        <v>19577</v>
      </c>
      <c r="K30" s="45">
        <f t="shared" si="4"/>
        <v>19577</v>
      </c>
      <c r="L30" s="44">
        <f t="shared" si="4"/>
        <v>0</v>
      </c>
      <c r="M30" s="44">
        <f t="shared" si="4"/>
        <v>19577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45">
        <f t="shared" si="4"/>
        <v>0</v>
      </c>
      <c r="T30" s="44">
        <f t="shared" si="4"/>
        <v>0</v>
      </c>
      <c r="U30" s="44">
        <f t="shared" si="4"/>
        <v>0</v>
      </c>
      <c r="V30" s="44">
        <f t="shared" si="4"/>
        <v>0</v>
      </c>
      <c r="W30" s="44">
        <f t="shared" si="4"/>
        <v>0</v>
      </c>
    </row>
    <row r="31" spans="1:23" ht="16.5" customHeight="1">
      <c r="A31" s="39"/>
      <c r="B31" s="178" t="s">
        <v>66</v>
      </c>
      <c r="C31" s="178"/>
      <c r="D31" s="161"/>
      <c r="E31" s="158" t="s">
        <v>28</v>
      </c>
      <c r="F31" s="158"/>
      <c r="G31" s="43" t="s">
        <v>71</v>
      </c>
      <c r="H31" s="175">
        <f>J31+S31</f>
        <v>20136705.97</v>
      </c>
      <c r="I31" s="175"/>
      <c r="J31" s="44">
        <f>K31+N31+O31+P31+Q31+R31</f>
        <v>13999410</v>
      </c>
      <c r="K31" s="44">
        <f>L31+M31</f>
        <v>13032857</v>
      </c>
      <c r="L31" s="44">
        <v>10726514</v>
      </c>
      <c r="M31" s="44">
        <v>2306343</v>
      </c>
      <c r="N31" s="44">
        <v>328022</v>
      </c>
      <c r="O31" s="44">
        <v>638531</v>
      </c>
      <c r="P31" s="44">
        <v>0</v>
      </c>
      <c r="Q31" s="44">
        <v>0</v>
      </c>
      <c r="R31" s="44">
        <v>0</v>
      </c>
      <c r="S31" s="44">
        <f>T31+W31</f>
        <v>6137295.97</v>
      </c>
      <c r="T31" s="44">
        <v>6137295.97</v>
      </c>
      <c r="U31" s="44">
        <v>5006745.97</v>
      </c>
      <c r="V31" s="44">
        <v>0</v>
      </c>
      <c r="W31" s="44">
        <v>0</v>
      </c>
    </row>
    <row r="32" spans="1:23" ht="19.5" customHeight="1">
      <c r="A32" s="39"/>
      <c r="B32" s="178"/>
      <c r="C32" s="178"/>
      <c r="D32" s="161"/>
      <c r="E32" s="158"/>
      <c r="F32" s="158"/>
      <c r="G32" s="43" t="s">
        <v>72</v>
      </c>
      <c r="H32" s="175">
        <f>J32+S32</f>
        <v>71310</v>
      </c>
      <c r="I32" s="175"/>
      <c r="J32" s="44">
        <f>N32</f>
        <v>71310</v>
      </c>
      <c r="K32" s="44">
        <v>0</v>
      </c>
      <c r="L32" s="44">
        <v>0</v>
      </c>
      <c r="M32" s="44">
        <v>0</v>
      </c>
      <c r="N32" s="44">
        <f>N36</f>
        <v>71310</v>
      </c>
      <c r="O32" s="44">
        <v>0</v>
      </c>
      <c r="P32" s="44">
        <v>0</v>
      </c>
      <c r="Q32" s="44">
        <v>0</v>
      </c>
      <c r="R32" s="44">
        <v>0</v>
      </c>
      <c r="S32" s="44">
        <f>T32</f>
        <v>0</v>
      </c>
      <c r="T32" s="44">
        <f>U32</f>
        <v>0</v>
      </c>
      <c r="U32" s="44">
        <v>0</v>
      </c>
      <c r="V32" s="44">
        <v>0</v>
      </c>
      <c r="W32" s="44">
        <v>0</v>
      </c>
    </row>
    <row r="33" spans="1:23" ht="18" customHeight="1">
      <c r="A33" s="39"/>
      <c r="B33" s="178"/>
      <c r="C33" s="178"/>
      <c r="D33" s="161"/>
      <c r="E33" s="158"/>
      <c r="F33" s="158"/>
      <c r="G33" s="43" t="s">
        <v>73</v>
      </c>
      <c r="H33" s="175">
        <f>J33+S33</f>
        <v>71310</v>
      </c>
      <c r="I33" s="175"/>
      <c r="J33" s="44">
        <f>K33+N33+O33+P33+Q33+R33</f>
        <v>71310</v>
      </c>
      <c r="K33" s="44">
        <f>L33+M33</f>
        <v>0</v>
      </c>
      <c r="L33" s="44">
        <v>0</v>
      </c>
      <c r="M33" s="44">
        <v>0</v>
      </c>
      <c r="N33" s="44">
        <f>N41</f>
        <v>71310</v>
      </c>
      <c r="O33" s="44">
        <v>0</v>
      </c>
      <c r="P33" s="44">
        <v>0</v>
      </c>
      <c r="Q33" s="44">
        <v>0</v>
      </c>
      <c r="R33" s="44">
        <v>0</v>
      </c>
      <c r="S33" s="44">
        <f>T33</f>
        <v>0</v>
      </c>
      <c r="T33" s="44">
        <f>U33</f>
        <v>0</v>
      </c>
      <c r="U33" s="44">
        <v>0</v>
      </c>
      <c r="V33" s="44">
        <v>0</v>
      </c>
      <c r="W33" s="44">
        <v>0</v>
      </c>
    </row>
    <row r="34" spans="1:23" ht="21.75" customHeight="1">
      <c r="A34" s="39"/>
      <c r="B34" s="178"/>
      <c r="C34" s="178"/>
      <c r="D34" s="161"/>
      <c r="E34" s="158"/>
      <c r="F34" s="158"/>
      <c r="G34" s="43" t="s">
        <v>74</v>
      </c>
      <c r="H34" s="175">
        <f>H31-H32+H33</f>
        <v>20136705.97</v>
      </c>
      <c r="I34" s="175"/>
      <c r="J34" s="44">
        <f aca="true" t="shared" si="5" ref="J34:O34">J31-J32+J33</f>
        <v>13999410</v>
      </c>
      <c r="K34" s="44">
        <f t="shared" si="5"/>
        <v>13032857</v>
      </c>
      <c r="L34" s="44">
        <f t="shared" si="5"/>
        <v>10726514</v>
      </c>
      <c r="M34" s="44">
        <f t="shared" si="5"/>
        <v>2306343</v>
      </c>
      <c r="N34" s="44">
        <f t="shared" si="5"/>
        <v>328022</v>
      </c>
      <c r="O34" s="44">
        <f t="shared" si="5"/>
        <v>638531</v>
      </c>
      <c r="P34" s="44">
        <v>0</v>
      </c>
      <c r="Q34" s="44">
        <v>0</v>
      </c>
      <c r="R34" s="44">
        <v>0</v>
      </c>
      <c r="S34" s="44">
        <f>S31-S32+S33</f>
        <v>6137295.97</v>
      </c>
      <c r="T34" s="44">
        <f>T31-T32+T33</f>
        <v>6137295.97</v>
      </c>
      <c r="U34" s="44">
        <f>U31-U32+U33</f>
        <v>5006745.97</v>
      </c>
      <c r="V34" s="44">
        <v>0</v>
      </c>
      <c r="W34" s="44">
        <v>0</v>
      </c>
    </row>
    <row r="35" spans="1:23" ht="16.5" customHeight="1">
      <c r="A35" s="39"/>
      <c r="B35" s="155"/>
      <c r="C35" s="179"/>
      <c r="D35" s="171" t="s">
        <v>133</v>
      </c>
      <c r="E35" s="174" t="s">
        <v>158</v>
      </c>
      <c r="F35" s="174"/>
      <c r="G35" s="43" t="s">
        <v>71</v>
      </c>
      <c r="H35" s="175">
        <f>J35+S35</f>
        <v>1330325</v>
      </c>
      <c r="I35" s="175"/>
      <c r="J35" s="44">
        <f>K35+N35+O35+P35+Q35+R35</f>
        <v>1330325</v>
      </c>
      <c r="K35" s="44">
        <f>L35+M35</f>
        <v>969269</v>
      </c>
      <c r="L35" s="44">
        <v>725244</v>
      </c>
      <c r="M35" s="44">
        <v>244025</v>
      </c>
      <c r="N35" s="44">
        <v>328022</v>
      </c>
      <c r="O35" s="44">
        <v>33034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</row>
    <row r="36" spans="1:23" ht="16.5" customHeight="1">
      <c r="A36" s="39"/>
      <c r="B36" s="180"/>
      <c r="C36" s="181"/>
      <c r="D36" s="172"/>
      <c r="E36" s="174"/>
      <c r="F36" s="174"/>
      <c r="G36" s="43" t="s">
        <v>72</v>
      </c>
      <c r="H36" s="175">
        <f>J36+S36</f>
        <v>71310</v>
      </c>
      <c r="I36" s="175"/>
      <c r="J36" s="44">
        <f>N36</f>
        <v>71310</v>
      </c>
      <c r="K36" s="44">
        <v>0</v>
      </c>
      <c r="L36" s="44">
        <v>0</v>
      </c>
      <c r="M36" s="44">
        <v>0</v>
      </c>
      <c r="N36" s="44">
        <v>71310</v>
      </c>
      <c r="O36" s="44">
        <v>0</v>
      </c>
      <c r="P36" s="44">
        <v>0</v>
      </c>
      <c r="Q36" s="44">
        <v>0</v>
      </c>
      <c r="R36" s="44">
        <v>0</v>
      </c>
      <c r="S36" s="44">
        <f>T36</f>
        <v>0</v>
      </c>
      <c r="T36" s="44">
        <v>0</v>
      </c>
      <c r="U36" s="44">
        <v>0</v>
      </c>
      <c r="V36" s="44">
        <v>0</v>
      </c>
      <c r="W36" s="44">
        <v>0</v>
      </c>
    </row>
    <row r="37" spans="1:23" ht="16.5" customHeight="1">
      <c r="A37" s="39"/>
      <c r="B37" s="180"/>
      <c r="C37" s="181"/>
      <c r="D37" s="172"/>
      <c r="E37" s="174"/>
      <c r="F37" s="174"/>
      <c r="G37" s="43" t="s">
        <v>73</v>
      </c>
      <c r="H37" s="175">
        <f>J37+S37</f>
        <v>0</v>
      </c>
      <c r="I37" s="175"/>
      <c r="J37" s="44">
        <f>K37+N37+O37+P37+Q37+R37</f>
        <v>0</v>
      </c>
      <c r="K37" s="44">
        <f>L37+M37</f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f>T37</f>
        <v>0</v>
      </c>
      <c r="T37" s="44">
        <v>0</v>
      </c>
      <c r="U37" s="44">
        <v>0</v>
      </c>
      <c r="V37" s="44">
        <v>0</v>
      </c>
      <c r="W37" s="44">
        <v>0</v>
      </c>
    </row>
    <row r="38" spans="1:23" ht="15" customHeight="1">
      <c r="A38" s="39"/>
      <c r="B38" s="182"/>
      <c r="C38" s="183"/>
      <c r="D38" s="173"/>
      <c r="E38" s="174"/>
      <c r="F38" s="174"/>
      <c r="G38" s="43" t="s">
        <v>74</v>
      </c>
      <c r="H38" s="175">
        <f>H35-H36+H37</f>
        <v>1259015</v>
      </c>
      <c r="I38" s="175"/>
      <c r="J38" s="44">
        <f aca="true" t="shared" si="6" ref="J38:O38">J35-J36+J37</f>
        <v>1259015</v>
      </c>
      <c r="K38" s="44">
        <f t="shared" si="6"/>
        <v>969269</v>
      </c>
      <c r="L38" s="44">
        <f t="shared" si="6"/>
        <v>725244</v>
      </c>
      <c r="M38" s="44">
        <f t="shared" si="6"/>
        <v>244025</v>
      </c>
      <c r="N38" s="44">
        <f t="shared" si="6"/>
        <v>256712</v>
      </c>
      <c r="O38" s="44">
        <f t="shared" si="6"/>
        <v>33034</v>
      </c>
      <c r="P38" s="44">
        <v>0</v>
      </c>
      <c r="Q38" s="44">
        <v>0</v>
      </c>
      <c r="R38" s="44">
        <v>0</v>
      </c>
      <c r="S38" s="44">
        <f>S35-S36+S37</f>
        <v>0</v>
      </c>
      <c r="T38" s="44">
        <f>T35-T36+T37</f>
        <v>0</v>
      </c>
      <c r="U38" s="44">
        <f>U35-U36+U37</f>
        <v>0</v>
      </c>
      <c r="V38" s="44">
        <v>0</v>
      </c>
      <c r="W38" s="44">
        <v>0</v>
      </c>
    </row>
    <row r="39" spans="1:23" ht="16.5" customHeight="1">
      <c r="A39" s="39"/>
      <c r="B39" s="155"/>
      <c r="C39" s="179"/>
      <c r="D39" s="171" t="s">
        <v>134</v>
      </c>
      <c r="E39" s="174" t="s">
        <v>135</v>
      </c>
      <c r="F39" s="174"/>
      <c r="G39" s="43" t="s">
        <v>71</v>
      </c>
      <c r="H39" s="175">
        <f>J39+S39</f>
        <v>0</v>
      </c>
      <c r="I39" s="175"/>
      <c r="J39" s="44">
        <f>K39+N39+O39+P39+Q39+R39</f>
        <v>0</v>
      </c>
      <c r="K39" s="44">
        <f>L39+M39</f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</row>
    <row r="40" spans="1:23" ht="16.5" customHeight="1">
      <c r="A40" s="39"/>
      <c r="B40" s="180"/>
      <c r="C40" s="181"/>
      <c r="D40" s="172"/>
      <c r="E40" s="174"/>
      <c r="F40" s="174"/>
      <c r="G40" s="43" t="s">
        <v>72</v>
      </c>
      <c r="H40" s="175">
        <f>J40+S40</f>
        <v>0</v>
      </c>
      <c r="I40" s="175"/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f>T40</f>
        <v>0</v>
      </c>
      <c r="T40" s="44">
        <v>0</v>
      </c>
      <c r="U40" s="44">
        <v>0</v>
      </c>
      <c r="V40" s="44">
        <v>0</v>
      </c>
      <c r="W40" s="44">
        <v>0</v>
      </c>
    </row>
    <row r="41" spans="1:23" ht="16.5" customHeight="1">
      <c r="A41" s="39"/>
      <c r="B41" s="180"/>
      <c r="C41" s="181"/>
      <c r="D41" s="172"/>
      <c r="E41" s="174"/>
      <c r="F41" s="174"/>
      <c r="G41" s="43" t="s">
        <v>73</v>
      </c>
      <c r="H41" s="175">
        <f>J41+S41</f>
        <v>71310</v>
      </c>
      <c r="I41" s="175"/>
      <c r="J41" s="44">
        <f>K41+N41+O41+P41+Q41+R41</f>
        <v>71310</v>
      </c>
      <c r="K41" s="44">
        <f>L41+M41</f>
        <v>0</v>
      </c>
      <c r="L41" s="44">
        <v>0</v>
      </c>
      <c r="M41" s="44">
        <v>0</v>
      </c>
      <c r="N41" s="44">
        <v>71310</v>
      </c>
      <c r="O41" s="44">
        <v>0</v>
      </c>
      <c r="P41" s="44">
        <v>0</v>
      </c>
      <c r="Q41" s="44">
        <v>0</v>
      </c>
      <c r="R41" s="44">
        <v>0</v>
      </c>
      <c r="S41" s="44">
        <f>T41</f>
        <v>0</v>
      </c>
      <c r="T41" s="44">
        <v>0</v>
      </c>
      <c r="U41" s="44">
        <v>0</v>
      </c>
      <c r="V41" s="44">
        <v>0</v>
      </c>
      <c r="W41" s="44">
        <v>0</v>
      </c>
    </row>
    <row r="42" spans="1:23" ht="18.75" customHeight="1">
      <c r="A42" s="39"/>
      <c r="B42" s="182"/>
      <c r="C42" s="183"/>
      <c r="D42" s="173"/>
      <c r="E42" s="174"/>
      <c r="F42" s="174"/>
      <c r="G42" s="43" t="s">
        <v>74</v>
      </c>
      <c r="H42" s="175">
        <f>H39-H40+H41</f>
        <v>71310</v>
      </c>
      <c r="I42" s="175"/>
      <c r="J42" s="44">
        <f aca="true" t="shared" si="7" ref="J42:O42">J39-J40+J41</f>
        <v>71310</v>
      </c>
      <c r="K42" s="44">
        <f t="shared" si="7"/>
        <v>0</v>
      </c>
      <c r="L42" s="44">
        <f t="shared" si="7"/>
        <v>0</v>
      </c>
      <c r="M42" s="44">
        <f t="shared" si="7"/>
        <v>0</v>
      </c>
      <c r="N42" s="44">
        <f t="shared" si="7"/>
        <v>71310</v>
      </c>
      <c r="O42" s="44">
        <f t="shared" si="7"/>
        <v>0</v>
      </c>
      <c r="P42" s="44">
        <v>0</v>
      </c>
      <c r="Q42" s="44">
        <v>0</v>
      </c>
      <c r="R42" s="44">
        <v>0</v>
      </c>
      <c r="S42" s="44">
        <f>S39-S40+S41</f>
        <v>0</v>
      </c>
      <c r="T42" s="44">
        <f>T39-T40+T41</f>
        <v>0</v>
      </c>
      <c r="U42" s="44">
        <f>U39-U40+U41</f>
        <v>0</v>
      </c>
      <c r="V42" s="44">
        <v>0</v>
      </c>
      <c r="W42" s="44">
        <v>0</v>
      </c>
    </row>
    <row r="43" spans="1:24" ht="20.25" customHeight="1">
      <c r="A43" s="39"/>
      <c r="B43" s="178" t="s">
        <v>153</v>
      </c>
      <c r="C43" s="178"/>
      <c r="D43" s="161"/>
      <c r="E43" s="158" t="s">
        <v>154</v>
      </c>
      <c r="F43" s="158"/>
      <c r="G43" s="43" t="s">
        <v>71</v>
      </c>
      <c r="H43" s="175">
        <f>J43+S43</f>
        <v>4950047</v>
      </c>
      <c r="I43" s="176"/>
      <c r="J43" s="44">
        <f>K43+N43+O43+P43+Q43+R43</f>
        <v>4950047</v>
      </c>
      <c r="K43" s="44">
        <f>L43+M43</f>
        <v>1757976</v>
      </c>
      <c r="L43" s="44">
        <v>1170615</v>
      </c>
      <c r="M43" s="44">
        <v>587361</v>
      </c>
      <c r="N43" s="44">
        <v>0</v>
      </c>
      <c r="O43" s="44">
        <v>3192071</v>
      </c>
      <c r="P43" s="44" t="s">
        <v>62</v>
      </c>
      <c r="Q43" s="44" t="s">
        <v>62</v>
      </c>
      <c r="R43" s="44" t="s">
        <v>62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177"/>
    </row>
    <row r="44" spans="1:24" ht="18.75" customHeight="1">
      <c r="A44" s="39"/>
      <c r="B44" s="178"/>
      <c r="C44" s="178"/>
      <c r="D44" s="161"/>
      <c r="E44" s="158"/>
      <c r="F44" s="158"/>
      <c r="G44" s="43" t="s">
        <v>72</v>
      </c>
      <c r="H44" s="175">
        <f>J44+S44</f>
        <v>1910</v>
      </c>
      <c r="I44" s="176"/>
      <c r="J44" s="44">
        <f>K44+N44+O44+P44+Q44+R44</f>
        <v>1910</v>
      </c>
      <c r="K44" s="44">
        <f>L44+M44</f>
        <v>1910</v>
      </c>
      <c r="L44" s="44">
        <v>0</v>
      </c>
      <c r="M44" s="44">
        <f>M48</f>
        <v>1910</v>
      </c>
      <c r="N44" s="44" t="s">
        <v>62</v>
      </c>
      <c r="O44" s="44" t="str">
        <f>O52</f>
        <v>0,00</v>
      </c>
      <c r="P44" s="44" t="s">
        <v>62</v>
      </c>
      <c r="Q44" s="44" t="s">
        <v>62</v>
      </c>
      <c r="R44" s="44" t="s">
        <v>62</v>
      </c>
      <c r="S44" s="44">
        <f>T44+V44+W44</f>
        <v>0</v>
      </c>
      <c r="T44" s="44">
        <v>0</v>
      </c>
      <c r="U44" s="44">
        <v>0</v>
      </c>
      <c r="V44" s="44" t="s">
        <v>62</v>
      </c>
      <c r="W44" s="44">
        <v>0</v>
      </c>
      <c r="X44" s="177"/>
    </row>
    <row r="45" spans="1:24" ht="15.75" customHeight="1">
      <c r="A45" s="39"/>
      <c r="B45" s="178"/>
      <c r="C45" s="178"/>
      <c r="D45" s="161"/>
      <c r="E45" s="158"/>
      <c r="F45" s="158"/>
      <c r="G45" s="43" t="s">
        <v>73</v>
      </c>
      <c r="H45" s="175">
        <f>J45+S45</f>
        <v>0</v>
      </c>
      <c r="I45" s="176"/>
      <c r="J45" s="44">
        <f>K45+N45+O45+P45+Q45+R45</f>
        <v>0</v>
      </c>
      <c r="K45" s="44">
        <f>L45+M45</f>
        <v>0</v>
      </c>
      <c r="L45" s="44">
        <f>L49</f>
        <v>0</v>
      </c>
      <c r="M45" s="44">
        <v>0</v>
      </c>
      <c r="N45" s="44" t="s">
        <v>62</v>
      </c>
      <c r="O45" s="44" t="s">
        <v>62</v>
      </c>
      <c r="P45" s="44" t="s">
        <v>62</v>
      </c>
      <c r="Q45" s="44" t="s">
        <v>62</v>
      </c>
      <c r="R45" s="44" t="s">
        <v>62</v>
      </c>
      <c r="S45" s="44">
        <f>T45+V45+W45</f>
        <v>0</v>
      </c>
      <c r="T45" s="44">
        <v>0</v>
      </c>
      <c r="U45" s="44">
        <v>0</v>
      </c>
      <c r="V45" s="44" t="s">
        <v>62</v>
      </c>
      <c r="W45" s="44">
        <v>0</v>
      </c>
      <c r="X45" s="177"/>
    </row>
    <row r="46" spans="1:23" ht="23.25" customHeight="1">
      <c r="A46" s="39"/>
      <c r="B46" s="178"/>
      <c r="C46" s="178"/>
      <c r="D46" s="161"/>
      <c r="E46" s="158"/>
      <c r="F46" s="158"/>
      <c r="G46" s="43" t="s">
        <v>74</v>
      </c>
      <c r="H46" s="175">
        <f>H43-H44+H45</f>
        <v>4948137</v>
      </c>
      <c r="I46" s="176"/>
      <c r="J46" s="45">
        <f aca="true" t="shared" si="8" ref="J46:T46">J43-J44+J45</f>
        <v>4948137</v>
      </c>
      <c r="K46" s="45">
        <f t="shared" si="8"/>
        <v>1756066</v>
      </c>
      <c r="L46" s="44">
        <f t="shared" si="8"/>
        <v>1170615</v>
      </c>
      <c r="M46" s="44">
        <f t="shared" si="8"/>
        <v>585451</v>
      </c>
      <c r="N46" s="44">
        <f t="shared" si="8"/>
        <v>0</v>
      </c>
      <c r="O46" s="44">
        <f t="shared" si="8"/>
        <v>3192071</v>
      </c>
      <c r="P46" s="44">
        <f t="shared" si="8"/>
        <v>0</v>
      </c>
      <c r="Q46" s="44">
        <f t="shared" si="8"/>
        <v>0</v>
      </c>
      <c r="R46" s="44">
        <f t="shared" si="8"/>
        <v>0</v>
      </c>
      <c r="S46" s="45">
        <f t="shared" si="8"/>
        <v>0</v>
      </c>
      <c r="T46" s="44">
        <f t="shared" si="8"/>
        <v>0</v>
      </c>
      <c r="U46" s="44">
        <v>0</v>
      </c>
      <c r="V46" s="44">
        <v>0</v>
      </c>
      <c r="W46" s="44">
        <v>0</v>
      </c>
    </row>
    <row r="47" spans="1:23" ht="17.25" customHeight="1">
      <c r="A47" s="39"/>
      <c r="B47" s="170"/>
      <c r="C47" s="170"/>
      <c r="D47" s="171" t="s">
        <v>155</v>
      </c>
      <c r="E47" s="174" t="s">
        <v>156</v>
      </c>
      <c r="F47" s="174"/>
      <c r="G47" s="43" t="s">
        <v>71</v>
      </c>
      <c r="H47" s="175">
        <f>J47+S47</f>
        <v>957431</v>
      </c>
      <c r="I47" s="176"/>
      <c r="J47" s="44">
        <f>K47+N47+O47+P47+Q47+R47</f>
        <v>957431</v>
      </c>
      <c r="K47" s="44">
        <f>L47+M47</f>
        <v>957431</v>
      </c>
      <c r="L47" s="44">
        <v>827116</v>
      </c>
      <c r="M47" s="44">
        <v>130315</v>
      </c>
      <c r="N47" s="44" t="s">
        <v>62</v>
      </c>
      <c r="O47" s="44" t="s">
        <v>62</v>
      </c>
      <c r="P47" s="44" t="s">
        <v>62</v>
      </c>
      <c r="Q47" s="44" t="s">
        <v>62</v>
      </c>
      <c r="R47" s="44" t="s">
        <v>62</v>
      </c>
      <c r="S47" s="44">
        <f>T47+V47+W47</f>
        <v>0</v>
      </c>
      <c r="T47" s="44">
        <v>0</v>
      </c>
      <c r="U47" s="44">
        <v>0</v>
      </c>
      <c r="V47" s="44" t="s">
        <v>62</v>
      </c>
      <c r="W47" s="44">
        <v>0</v>
      </c>
    </row>
    <row r="48" spans="1:23" ht="15" customHeight="1">
      <c r="A48" s="39"/>
      <c r="B48" s="170"/>
      <c r="C48" s="170"/>
      <c r="D48" s="172"/>
      <c r="E48" s="174"/>
      <c r="F48" s="174"/>
      <c r="G48" s="43" t="s">
        <v>72</v>
      </c>
      <c r="H48" s="175">
        <f>J48+S48</f>
        <v>1910</v>
      </c>
      <c r="I48" s="176"/>
      <c r="J48" s="44">
        <f>K48+N48+O48+P48+Q48+R48</f>
        <v>1910</v>
      </c>
      <c r="K48" s="44">
        <f>L48+M48</f>
        <v>1910</v>
      </c>
      <c r="L48" s="44" t="s">
        <v>62</v>
      </c>
      <c r="M48" s="44">
        <v>1910</v>
      </c>
      <c r="N48" s="44" t="s">
        <v>62</v>
      </c>
      <c r="O48" s="44" t="s">
        <v>62</v>
      </c>
      <c r="P48" s="44" t="s">
        <v>62</v>
      </c>
      <c r="Q48" s="44" t="s">
        <v>62</v>
      </c>
      <c r="R48" s="44" t="s">
        <v>62</v>
      </c>
      <c r="S48" s="44">
        <f>T48+V48+W48</f>
        <v>0</v>
      </c>
      <c r="T48" s="44">
        <v>0</v>
      </c>
      <c r="U48" s="44">
        <v>0</v>
      </c>
      <c r="V48" s="44" t="s">
        <v>62</v>
      </c>
      <c r="W48" s="44">
        <v>0</v>
      </c>
    </row>
    <row r="49" spans="1:23" ht="17.25" customHeight="1">
      <c r="A49" s="39"/>
      <c r="B49" s="170"/>
      <c r="C49" s="170"/>
      <c r="D49" s="172"/>
      <c r="E49" s="174"/>
      <c r="F49" s="174"/>
      <c r="G49" s="43" t="s">
        <v>73</v>
      </c>
      <c r="H49" s="175">
        <f>J49+S49</f>
        <v>0</v>
      </c>
      <c r="I49" s="176"/>
      <c r="J49" s="44">
        <f>K49+N49+O49+P49+Q49+R49</f>
        <v>0</v>
      </c>
      <c r="K49" s="44">
        <f>L49+M49</f>
        <v>0</v>
      </c>
      <c r="L49" s="44">
        <v>0</v>
      </c>
      <c r="M49" s="44">
        <v>0</v>
      </c>
      <c r="N49" s="44" t="s">
        <v>62</v>
      </c>
      <c r="O49" s="44">
        <v>0</v>
      </c>
      <c r="P49" s="44" t="s">
        <v>62</v>
      </c>
      <c r="Q49" s="44" t="s">
        <v>62</v>
      </c>
      <c r="R49" s="44" t="s">
        <v>62</v>
      </c>
      <c r="S49" s="44">
        <f>T49</f>
        <v>0</v>
      </c>
      <c r="T49" s="44">
        <v>0</v>
      </c>
      <c r="U49" s="44">
        <v>0</v>
      </c>
      <c r="V49" s="44" t="s">
        <v>62</v>
      </c>
      <c r="W49" s="44">
        <v>0</v>
      </c>
    </row>
    <row r="50" spans="1:23" ht="16.5" customHeight="1">
      <c r="A50" s="39"/>
      <c r="B50" s="170"/>
      <c r="C50" s="170"/>
      <c r="D50" s="173"/>
      <c r="E50" s="174"/>
      <c r="F50" s="174"/>
      <c r="G50" s="43" t="s">
        <v>74</v>
      </c>
      <c r="H50" s="175">
        <f>H47-H48+H49</f>
        <v>955521</v>
      </c>
      <c r="I50" s="176"/>
      <c r="J50" s="45">
        <f aca="true" t="shared" si="9" ref="J50:W50">J47-J48+J49</f>
        <v>955521</v>
      </c>
      <c r="K50" s="45">
        <f t="shared" si="9"/>
        <v>955521</v>
      </c>
      <c r="L50" s="44">
        <f t="shared" si="9"/>
        <v>827116</v>
      </c>
      <c r="M50" s="44">
        <f t="shared" si="9"/>
        <v>128405</v>
      </c>
      <c r="N50" s="44">
        <f t="shared" si="9"/>
        <v>0</v>
      </c>
      <c r="O50" s="44">
        <f t="shared" si="9"/>
        <v>0</v>
      </c>
      <c r="P50" s="44">
        <f t="shared" si="9"/>
        <v>0</v>
      </c>
      <c r="Q50" s="44">
        <f t="shared" si="9"/>
        <v>0</v>
      </c>
      <c r="R50" s="44">
        <f t="shared" si="9"/>
        <v>0</v>
      </c>
      <c r="S50" s="45">
        <f t="shared" si="9"/>
        <v>0</v>
      </c>
      <c r="T50" s="44">
        <f t="shared" si="9"/>
        <v>0</v>
      </c>
      <c r="U50" s="44">
        <f t="shared" si="9"/>
        <v>0</v>
      </c>
      <c r="V50" s="44">
        <f t="shared" si="9"/>
        <v>0</v>
      </c>
      <c r="W50" s="44">
        <f t="shared" si="9"/>
        <v>0</v>
      </c>
    </row>
    <row r="51" spans="1:24" ht="18.75" customHeight="1">
      <c r="A51" s="39"/>
      <c r="B51" s="178" t="s">
        <v>150</v>
      </c>
      <c r="C51" s="178"/>
      <c r="D51" s="161"/>
      <c r="E51" s="158" t="s">
        <v>151</v>
      </c>
      <c r="F51" s="158"/>
      <c r="G51" s="43" t="s">
        <v>71</v>
      </c>
      <c r="H51" s="175">
        <f>J51+S51</f>
        <v>0</v>
      </c>
      <c r="I51" s="176"/>
      <c r="J51" s="45">
        <f>K51+O51</f>
        <v>0</v>
      </c>
      <c r="K51" s="44">
        <f>L51+M51</f>
        <v>0</v>
      </c>
      <c r="L51" s="44">
        <v>0</v>
      </c>
      <c r="M51" s="44">
        <v>0</v>
      </c>
      <c r="N51" s="44" t="s">
        <v>62</v>
      </c>
      <c r="O51" s="44">
        <v>0</v>
      </c>
      <c r="P51" s="44" t="s">
        <v>62</v>
      </c>
      <c r="Q51" s="44" t="s">
        <v>62</v>
      </c>
      <c r="R51" s="44" t="s">
        <v>62</v>
      </c>
      <c r="S51" s="44">
        <f>T51</f>
        <v>0</v>
      </c>
      <c r="T51" s="44">
        <f>U51</f>
        <v>0</v>
      </c>
      <c r="U51" s="44">
        <v>0</v>
      </c>
      <c r="V51" s="44">
        <v>0</v>
      </c>
      <c r="W51" s="44">
        <v>0</v>
      </c>
      <c r="X51" s="177"/>
    </row>
    <row r="52" spans="1:24" ht="17.25" customHeight="1">
      <c r="A52" s="39"/>
      <c r="B52" s="178"/>
      <c r="C52" s="178"/>
      <c r="D52" s="161"/>
      <c r="E52" s="158"/>
      <c r="F52" s="158"/>
      <c r="G52" s="43" t="s">
        <v>72</v>
      </c>
      <c r="H52" s="175">
        <f>J52+S52</f>
        <v>0</v>
      </c>
      <c r="I52" s="176"/>
      <c r="J52" s="44">
        <f>K52+N52+O52+P52+Q52+R52</f>
        <v>0</v>
      </c>
      <c r="K52" s="44">
        <f>L52+M52</f>
        <v>0</v>
      </c>
      <c r="L52" s="44">
        <v>0</v>
      </c>
      <c r="M52" s="44" t="s">
        <v>62</v>
      </c>
      <c r="N52" s="44" t="s">
        <v>62</v>
      </c>
      <c r="O52" s="44" t="s">
        <v>62</v>
      </c>
      <c r="P52" s="44" t="s">
        <v>62</v>
      </c>
      <c r="Q52" s="44" t="s">
        <v>62</v>
      </c>
      <c r="R52" s="44" t="s">
        <v>62</v>
      </c>
      <c r="S52" s="44">
        <f>T52+V52+W52</f>
        <v>0</v>
      </c>
      <c r="T52" s="44">
        <v>0</v>
      </c>
      <c r="U52" s="44">
        <v>0</v>
      </c>
      <c r="V52" s="44" t="s">
        <v>62</v>
      </c>
      <c r="W52" s="44">
        <v>0</v>
      </c>
      <c r="X52" s="177"/>
    </row>
    <row r="53" spans="1:24" ht="18" customHeight="1">
      <c r="A53" s="39"/>
      <c r="B53" s="178"/>
      <c r="C53" s="178"/>
      <c r="D53" s="161"/>
      <c r="E53" s="158"/>
      <c r="F53" s="158"/>
      <c r="G53" s="43" t="s">
        <v>73</v>
      </c>
      <c r="H53" s="175">
        <f>J53+S53</f>
        <v>1910</v>
      </c>
      <c r="I53" s="176"/>
      <c r="J53" s="44">
        <f>K53+N53+O53+P53+Q53+R53</f>
        <v>1910</v>
      </c>
      <c r="K53" s="44">
        <f>L53+M53</f>
        <v>1910</v>
      </c>
      <c r="L53" s="44">
        <v>0</v>
      </c>
      <c r="M53" s="44">
        <v>1910</v>
      </c>
      <c r="N53" s="44">
        <v>0</v>
      </c>
      <c r="O53" s="44">
        <v>0</v>
      </c>
      <c r="P53" s="44">
        <f>P57</f>
        <v>0</v>
      </c>
      <c r="Q53" s="44" t="s">
        <v>62</v>
      </c>
      <c r="R53" s="44" t="s">
        <v>62</v>
      </c>
      <c r="S53" s="44">
        <f>T53+V53+W53</f>
        <v>0</v>
      </c>
      <c r="T53" s="44">
        <v>0</v>
      </c>
      <c r="U53" s="44">
        <v>0</v>
      </c>
      <c r="V53" s="44" t="s">
        <v>62</v>
      </c>
      <c r="W53" s="44">
        <v>0</v>
      </c>
      <c r="X53" s="177"/>
    </row>
    <row r="54" spans="1:23" ht="18.75" customHeight="1">
      <c r="A54" s="39"/>
      <c r="B54" s="178"/>
      <c r="C54" s="178"/>
      <c r="D54" s="161"/>
      <c r="E54" s="158"/>
      <c r="F54" s="158"/>
      <c r="G54" s="43" t="s">
        <v>74</v>
      </c>
      <c r="H54" s="175">
        <f>H51-H52+H53</f>
        <v>1910</v>
      </c>
      <c r="I54" s="176"/>
      <c r="J54" s="45">
        <f aca="true" t="shared" si="10" ref="J54:R54">J51-J52+J53</f>
        <v>1910</v>
      </c>
      <c r="K54" s="45">
        <f t="shared" si="10"/>
        <v>1910</v>
      </c>
      <c r="L54" s="44">
        <f t="shared" si="10"/>
        <v>0</v>
      </c>
      <c r="M54" s="44">
        <f t="shared" si="10"/>
        <v>1910</v>
      </c>
      <c r="N54" s="44">
        <f t="shared" si="10"/>
        <v>0</v>
      </c>
      <c r="O54" s="44">
        <f t="shared" si="10"/>
        <v>0</v>
      </c>
      <c r="P54" s="44">
        <f t="shared" si="10"/>
        <v>0</v>
      </c>
      <c r="Q54" s="44">
        <f t="shared" si="10"/>
        <v>0</v>
      </c>
      <c r="R54" s="44">
        <f t="shared" si="10"/>
        <v>0</v>
      </c>
      <c r="S54" s="45">
        <v>0</v>
      </c>
      <c r="T54" s="44">
        <v>0</v>
      </c>
      <c r="U54" s="44">
        <v>0</v>
      </c>
      <c r="V54" s="44">
        <v>0</v>
      </c>
      <c r="W54" s="44">
        <v>0</v>
      </c>
    </row>
    <row r="55" spans="1:23" ht="19.5">
      <c r="A55" s="39"/>
      <c r="B55" s="170"/>
      <c r="C55" s="170"/>
      <c r="D55" s="171" t="s">
        <v>152</v>
      </c>
      <c r="E55" s="174" t="s">
        <v>130</v>
      </c>
      <c r="F55" s="174"/>
      <c r="G55" s="43" t="s">
        <v>71</v>
      </c>
      <c r="H55" s="175">
        <f>J55+S55</f>
        <v>0</v>
      </c>
      <c r="I55" s="176"/>
      <c r="J55" s="44">
        <f>K55+N55+O55+P55+Q55+R55</f>
        <v>0</v>
      </c>
      <c r="K55" s="44">
        <f>L55+M55</f>
        <v>0</v>
      </c>
      <c r="L55" s="44">
        <v>0</v>
      </c>
      <c r="M55" s="44">
        <v>0</v>
      </c>
      <c r="N55" s="44" t="s">
        <v>62</v>
      </c>
      <c r="O55" s="44" t="s">
        <v>62</v>
      </c>
      <c r="P55" s="44" t="s">
        <v>62</v>
      </c>
      <c r="Q55" s="44" t="s">
        <v>62</v>
      </c>
      <c r="R55" s="44" t="s">
        <v>62</v>
      </c>
      <c r="S55" s="44">
        <f>T55+V55+W55</f>
        <v>0</v>
      </c>
      <c r="T55" s="44">
        <v>0</v>
      </c>
      <c r="U55" s="44">
        <v>0</v>
      </c>
      <c r="V55" s="44" t="s">
        <v>62</v>
      </c>
      <c r="W55" s="44">
        <v>0</v>
      </c>
    </row>
    <row r="56" spans="1:23" ht="17.25" customHeight="1">
      <c r="A56" s="39"/>
      <c r="B56" s="170"/>
      <c r="C56" s="170"/>
      <c r="D56" s="172"/>
      <c r="E56" s="174"/>
      <c r="F56" s="174"/>
      <c r="G56" s="43" t="s">
        <v>72</v>
      </c>
      <c r="H56" s="175">
        <f>J56+S56</f>
        <v>0</v>
      </c>
      <c r="I56" s="176"/>
      <c r="J56" s="44">
        <f>K56+N56+O56+P56+Q56+R56</f>
        <v>0</v>
      </c>
      <c r="K56" s="44">
        <f>L56+M56</f>
        <v>0</v>
      </c>
      <c r="L56" s="44" t="s">
        <v>62</v>
      </c>
      <c r="M56" s="44" t="s">
        <v>62</v>
      </c>
      <c r="N56" s="44" t="s">
        <v>62</v>
      </c>
      <c r="O56" s="44" t="s">
        <v>62</v>
      </c>
      <c r="P56" s="44" t="s">
        <v>62</v>
      </c>
      <c r="Q56" s="44" t="s">
        <v>62</v>
      </c>
      <c r="R56" s="44" t="s">
        <v>62</v>
      </c>
      <c r="S56" s="44">
        <f>T56+V56+W56</f>
        <v>0</v>
      </c>
      <c r="T56" s="44">
        <v>0</v>
      </c>
      <c r="U56" s="44">
        <v>0</v>
      </c>
      <c r="V56" s="44" t="s">
        <v>62</v>
      </c>
      <c r="W56" s="44">
        <v>0</v>
      </c>
    </row>
    <row r="57" spans="1:23" ht="15" customHeight="1">
      <c r="A57" s="39"/>
      <c r="B57" s="170"/>
      <c r="C57" s="170"/>
      <c r="D57" s="172"/>
      <c r="E57" s="174"/>
      <c r="F57" s="174"/>
      <c r="G57" s="43" t="s">
        <v>73</v>
      </c>
      <c r="H57" s="175">
        <f>J57+S57</f>
        <v>1910</v>
      </c>
      <c r="I57" s="176"/>
      <c r="J57" s="44">
        <f>K57+N57+O57+P57+Q57+R57</f>
        <v>1910</v>
      </c>
      <c r="K57" s="44">
        <f>L57+M57</f>
        <v>1910</v>
      </c>
      <c r="L57" s="44">
        <v>0</v>
      </c>
      <c r="M57" s="44">
        <v>1910</v>
      </c>
      <c r="N57" s="44">
        <v>0</v>
      </c>
      <c r="O57" s="44">
        <v>0</v>
      </c>
      <c r="P57" s="44">
        <v>0</v>
      </c>
      <c r="Q57" s="44" t="s">
        <v>62</v>
      </c>
      <c r="R57" s="44" t="s">
        <v>62</v>
      </c>
      <c r="S57" s="44">
        <f>T57+V57+W57</f>
        <v>0</v>
      </c>
      <c r="T57" s="44">
        <v>0</v>
      </c>
      <c r="U57" s="44">
        <v>0</v>
      </c>
      <c r="V57" s="44" t="s">
        <v>62</v>
      </c>
      <c r="W57" s="44">
        <v>0</v>
      </c>
    </row>
    <row r="58" spans="1:23" ht="18.75" customHeight="1">
      <c r="A58" s="39"/>
      <c r="B58" s="170"/>
      <c r="C58" s="170"/>
      <c r="D58" s="173"/>
      <c r="E58" s="174"/>
      <c r="F58" s="174"/>
      <c r="G58" s="43" t="s">
        <v>74</v>
      </c>
      <c r="H58" s="175">
        <f>H55-H56+H57</f>
        <v>1910</v>
      </c>
      <c r="I58" s="176"/>
      <c r="J58" s="45">
        <f aca="true" t="shared" si="11" ref="J58:W58">J55-J56+J57</f>
        <v>1910</v>
      </c>
      <c r="K58" s="45">
        <f t="shared" si="11"/>
        <v>1910</v>
      </c>
      <c r="L58" s="44">
        <f t="shared" si="11"/>
        <v>0</v>
      </c>
      <c r="M58" s="44">
        <f t="shared" si="11"/>
        <v>1910</v>
      </c>
      <c r="N58" s="44">
        <f t="shared" si="11"/>
        <v>0</v>
      </c>
      <c r="O58" s="44">
        <f t="shared" si="11"/>
        <v>0</v>
      </c>
      <c r="P58" s="44">
        <f t="shared" si="11"/>
        <v>0</v>
      </c>
      <c r="Q58" s="44">
        <f t="shared" si="11"/>
        <v>0</v>
      </c>
      <c r="R58" s="44">
        <f t="shared" si="11"/>
        <v>0</v>
      </c>
      <c r="S58" s="45">
        <f t="shared" si="11"/>
        <v>0</v>
      </c>
      <c r="T58" s="44">
        <f t="shared" si="11"/>
        <v>0</v>
      </c>
      <c r="U58" s="44">
        <f t="shared" si="11"/>
        <v>0</v>
      </c>
      <c r="V58" s="44">
        <f t="shared" si="11"/>
        <v>0</v>
      </c>
      <c r="W58" s="44">
        <f t="shared" si="11"/>
        <v>0</v>
      </c>
    </row>
    <row r="59" spans="1:23" ht="18.75" customHeight="1">
      <c r="A59" s="39"/>
      <c r="B59" s="178" t="s">
        <v>136</v>
      </c>
      <c r="C59" s="178"/>
      <c r="D59" s="161"/>
      <c r="E59" s="158" t="s">
        <v>137</v>
      </c>
      <c r="F59" s="158"/>
      <c r="G59" s="43" t="s">
        <v>71</v>
      </c>
      <c r="H59" s="175">
        <f>J59+S59</f>
        <v>442576</v>
      </c>
      <c r="I59" s="175"/>
      <c r="J59" s="44">
        <f>K59+N59+O59+P59+Q59+R59</f>
        <v>442576</v>
      </c>
      <c r="K59" s="44">
        <f>L59+M59</f>
        <v>99000</v>
      </c>
      <c r="L59" s="44">
        <v>19000</v>
      </c>
      <c r="M59" s="44">
        <v>80000</v>
      </c>
      <c r="N59" s="44">
        <v>343576</v>
      </c>
      <c r="O59" s="44">
        <v>0</v>
      </c>
      <c r="P59" s="44">
        <v>0</v>
      </c>
      <c r="Q59" s="44">
        <v>0</v>
      </c>
      <c r="R59" s="44">
        <v>0</v>
      </c>
      <c r="S59" s="44">
        <f>T59+W59</f>
        <v>0</v>
      </c>
      <c r="T59" s="44">
        <v>0</v>
      </c>
      <c r="U59" s="44">
        <v>0</v>
      </c>
      <c r="V59" s="44">
        <v>0</v>
      </c>
      <c r="W59" s="44">
        <v>0</v>
      </c>
    </row>
    <row r="60" spans="1:23" ht="18.75" customHeight="1">
      <c r="A60" s="39"/>
      <c r="B60" s="178"/>
      <c r="C60" s="178"/>
      <c r="D60" s="161"/>
      <c r="E60" s="158"/>
      <c r="F60" s="158"/>
      <c r="G60" s="43" t="s">
        <v>72</v>
      </c>
      <c r="H60" s="175">
        <f>J60+S60</f>
        <v>0</v>
      </c>
      <c r="I60" s="175"/>
      <c r="J60" s="44">
        <f>N60</f>
        <v>0</v>
      </c>
      <c r="K60" s="44">
        <v>0</v>
      </c>
      <c r="L60" s="44">
        <v>0</v>
      </c>
      <c r="M60" s="44">
        <v>0</v>
      </c>
      <c r="N60" s="44">
        <f>N64</f>
        <v>0</v>
      </c>
      <c r="O60" s="44">
        <v>0</v>
      </c>
      <c r="P60" s="44">
        <v>0</v>
      </c>
      <c r="Q60" s="44">
        <v>0</v>
      </c>
      <c r="R60" s="44">
        <v>0</v>
      </c>
      <c r="S60" s="44">
        <f>T60</f>
        <v>0</v>
      </c>
      <c r="T60" s="44">
        <f>U60</f>
        <v>0</v>
      </c>
      <c r="U60" s="44">
        <v>0</v>
      </c>
      <c r="V60" s="44">
        <v>0</v>
      </c>
      <c r="W60" s="44">
        <v>0</v>
      </c>
    </row>
    <row r="61" spans="1:23" ht="18" customHeight="1">
      <c r="A61" s="39"/>
      <c r="B61" s="178"/>
      <c r="C61" s="178"/>
      <c r="D61" s="161"/>
      <c r="E61" s="158"/>
      <c r="F61" s="158"/>
      <c r="G61" s="43" t="s">
        <v>73</v>
      </c>
      <c r="H61" s="175">
        <f>J61+S61</f>
        <v>22000</v>
      </c>
      <c r="I61" s="175"/>
      <c r="J61" s="44">
        <f>K61+N61+O61+P61+Q61+R61</f>
        <v>22000</v>
      </c>
      <c r="K61" s="44">
        <f>L61+M61</f>
        <v>22000</v>
      </c>
      <c r="L61" s="44">
        <f>L65</f>
        <v>22000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f>T61</f>
        <v>0</v>
      </c>
      <c r="T61" s="44">
        <f>U61</f>
        <v>0</v>
      </c>
      <c r="U61" s="44">
        <v>0</v>
      </c>
      <c r="V61" s="44">
        <v>0</v>
      </c>
      <c r="W61" s="44">
        <v>0</v>
      </c>
    </row>
    <row r="62" spans="1:23" ht="21" customHeight="1">
      <c r="A62" s="39"/>
      <c r="B62" s="178"/>
      <c r="C62" s="178"/>
      <c r="D62" s="161"/>
      <c r="E62" s="158"/>
      <c r="F62" s="158"/>
      <c r="G62" s="43" t="s">
        <v>74</v>
      </c>
      <c r="H62" s="175">
        <f>H59-H60+H61</f>
        <v>464576</v>
      </c>
      <c r="I62" s="175"/>
      <c r="J62" s="44">
        <f aca="true" t="shared" si="12" ref="J62:O62">J59-J60+J61</f>
        <v>464576</v>
      </c>
      <c r="K62" s="44">
        <f t="shared" si="12"/>
        <v>121000</v>
      </c>
      <c r="L62" s="44">
        <f t="shared" si="12"/>
        <v>41000</v>
      </c>
      <c r="M62" s="44">
        <f t="shared" si="12"/>
        <v>80000</v>
      </c>
      <c r="N62" s="44">
        <f t="shared" si="12"/>
        <v>343576</v>
      </c>
      <c r="O62" s="44">
        <f t="shared" si="12"/>
        <v>0</v>
      </c>
      <c r="P62" s="44">
        <v>0</v>
      </c>
      <c r="Q62" s="44">
        <v>0</v>
      </c>
      <c r="R62" s="44">
        <v>0</v>
      </c>
      <c r="S62" s="44">
        <f>S59-S60+S61</f>
        <v>0</v>
      </c>
      <c r="T62" s="44">
        <f>T59-T60+T61</f>
        <v>0</v>
      </c>
      <c r="U62" s="44">
        <f>U59-U60+U61</f>
        <v>0</v>
      </c>
      <c r="V62" s="44">
        <v>0</v>
      </c>
      <c r="W62" s="44">
        <v>0</v>
      </c>
    </row>
    <row r="63" spans="1:23" ht="16.5" customHeight="1">
      <c r="A63" s="39"/>
      <c r="B63" s="155"/>
      <c r="C63" s="179"/>
      <c r="D63" s="171" t="s">
        <v>138</v>
      </c>
      <c r="E63" s="174" t="s">
        <v>130</v>
      </c>
      <c r="F63" s="174"/>
      <c r="G63" s="43" t="s">
        <v>71</v>
      </c>
      <c r="H63" s="175">
        <f>J63+S63</f>
        <v>99000</v>
      </c>
      <c r="I63" s="175"/>
      <c r="J63" s="44">
        <f>K63+N63+O63+P63+Q63+R63</f>
        <v>99000</v>
      </c>
      <c r="K63" s="44">
        <f>L63+M63</f>
        <v>99000</v>
      </c>
      <c r="L63" s="44">
        <v>19000</v>
      </c>
      <c r="M63" s="44">
        <v>80000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</row>
    <row r="64" spans="1:23" ht="16.5" customHeight="1">
      <c r="A64" s="39"/>
      <c r="B64" s="180"/>
      <c r="C64" s="181"/>
      <c r="D64" s="172"/>
      <c r="E64" s="174"/>
      <c r="F64" s="174"/>
      <c r="G64" s="43" t="s">
        <v>72</v>
      </c>
      <c r="H64" s="175">
        <f>J64+S64</f>
        <v>0</v>
      </c>
      <c r="I64" s="175"/>
      <c r="J64" s="44">
        <f>N64</f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f>T64</f>
        <v>0</v>
      </c>
      <c r="T64" s="44">
        <v>0</v>
      </c>
      <c r="U64" s="44">
        <v>0</v>
      </c>
      <c r="V64" s="44">
        <v>0</v>
      </c>
      <c r="W64" s="44">
        <v>0</v>
      </c>
    </row>
    <row r="65" spans="1:23" ht="16.5" customHeight="1">
      <c r="A65" s="39"/>
      <c r="B65" s="180"/>
      <c r="C65" s="181"/>
      <c r="D65" s="172"/>
      <c r="E65" s="174"/>
      <c r="F65" s="174"/>
      <c r="G65" s="43" t="s">
        <v>73</v>
      </c>
      <c r="H65" s="175">
        <f>J65+S65</f>
        <v>22000</v>
      </c>
      <c r="I65" s="175"/>
      <c r="J65" s="44">
        <f>K65+N65+O65+P65+Q65+R65</f>
        <v>22000</v>
      </c>
      <c r="K65" s="44">
        <f>L65+M65</f>
        <v>22000</v>
      </c>
      <c r="L65" s="44">
        <v>22000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f>T65</f>
        <v>0</v>
      </c>
      <c r="T65" s="44">
        <v>0</v>
      </c>
      <c r="U65" s="44">
        <v>0</v>
      </c>
      <c r="V65" s="44">
        <v>0</v>
      </c>
      <c r="W65" s="44">
        <v>0</v>
      </c>
    </row>
    <row r="66" spans="1:23" ht="15" customHeight="1">
      <c r="A66" s="39"/>
      <c r="B66" s="182"/>
      <c r="C66" s="183"/>
      <c r="D66" s="173"/>
      <c r="E66" s="174"/>
      <c r="F66" s="174"/>
      <c r="G66" s="43" t="s">
        <v>74</v>
      </c>
      <c r="H66" s="175">
        <f>H63-H64+H65</f>
        <v>121000</v>
      </c>
      <c r="I66" s="175"/>
      <c r="J66" s="44">
        <f aca="true" t="shared" si="13" ref="J66:O66">J63-J64+J65</f>
        <v>121000</v>
      </c>
      <c r="K66" s="44">
        <f t="shared" si="13"/>
        <v>121000</v>
      </c>
      <c r="L66" s="44">
        <f t="shared" si="13"/>
        <v>41000</v>
      </c>
      <c r="M66" s="44">
        <f t="shared" si="13"/>
        <v>80000</v>
      </c>
      <c r="N66" s="44">
        <f t="shared" si="13"/>
        <v>0</v>
      </c>
      <c r="O66" s="44">
        <f t="shared" si="13"/>
        <v>0</v>
      </c>
      <c r="P66" s="44">
        <v>0</v>
      </c>
      <c r="Q66" s="44">
        <v>0</v>
      </c>
      <c r="R66" s="44">
        <v>0</v>
      </c>
      <c r="S66" s="44">
        <f>S63-S64+S65</f>
        <v>0</v>
      </c>
      <c r="T66" s="44">
        <f>T63-T64+T65</f>
        <v>0</v>
      </c>
      <c r="U66" s="44">
        <f>U63-U64+U65</f>
        <v>0</v>
      </c>
      <c r="V66" s="44">
        <v>0</v>
      </c>
      <c r="W66" s="44">
        <v>0</v>
      </c>
    </row>
    <row r="67" spans="1:23" ht="19.5" customHeight="1">
      <c r="A67" s="39"/>
      <c r="B67" s="161" t="s">
        <v>67</v>
      </c>
      <c r="C67" s="161"/>
      <c r="D67" s="161"/>
      <c r="E67" s="161"/>
      <c r="F67" s="161"/>
      <c r="G67" s="43" t="s">
        <v>71</v>
      </c>
      <c r="H67" s="156">
        <f>J67+S67</f>
        <v>43919609.06</v>
      </c>
      <c r="I67" s="156"/>
      <c r="J67" s="47">
        <f>K67+N67+O67+P67+Q67+R67</f>
        <v>34037372.09</v>
      </c>
      <c r="K67" s="47">
        <f>L67+M67</f>
        <v>27497724.09</v>
      </c>
      <c r="L67" s="47">
        <v>16564199.18</v>
      </c>
      <c r="M67" s="47">
        <v>10933524.91</v>
      </c>
      <c r="N67" s="47">
        <v>1235161</v>
      </c>
      <c r="O67" s="47">
        <v>4070963</v>
      </c>
      <c r="P67" s="47" t="s">
        <v>62</v>
      </c>
      <c r="Q67" s="47" t="s">
        <v>62</v>
      </c>
      <c r="R67" s="47">
        <v>1233524</v>
      </c>
      <c r="S67" s="47">
        <f>T67+V67+W67</f>
        <v>9882236.97</v>
      </c>
      <c r="T67" s="47">
        <v>8407531.97</v>
      </c>
      <c r="U67" s="47">
        <v>5006745.97</v>
      </c>
      <c r="V67" s="48">
        <v>0</v>
      </c>
      <c r="W67" s="47">
        <v>1474705</v>
      </c>
    </row>
    <row r="68" spans="1:23" ht="21.75" customHeight="1">
      <c r="A68" s="39"/>
      <c r="B68" s="161"/>
      <c r="C68" s="161"/>
      <c r="D68" s="161"/>
      <c r="E68" s="161"/>
      <c r="F68" s="161"/>
      <c r="G68" s="46" t="s">
        <v>72</v>
      </c>
      <c r="H68" s="157">
        <f>J68+S68</f>
        <v>95220</v>
      </c>
      <c r="I68" s="157"/>
      <c r="J68" s="47">
        <f>K68+N68+O68+P68+Q68+R68</f>
        <v>95220</v>
      </c>
      <c r="K68" s="47">
        <f>L68+M68</f>
        <v>23910</v>
      </c>
      <c r="L68" s="47">
        <f>L20</f>
        <v>22000</v>
      </c>
      <c r="M68" s="47">
        <f>M44</f>
        <v>1910</v>
      </c>
      <c r="N68" s="47">
        <f>N32</f>
        <v>71310</v>
      </c>
      <c r="O68" s="47" t="s">
        <v>62</v>
      </c>
      <c r="P68" s="47" t="s">
        <v>62</v>
      </c>
      <c r="Q68" s="47" t="s">
        <v>62</v>
      </c>
      <c r="R68" s="47">
        <v>0</v>
      </c>
      <c r="S68" s="47">
        <f>T68+V68+W68</f>
        <v>0</v>
      </c>
      <c r="T68" s="47">
        <f>T32</f>
        <v>0</v>
      </c>
      <c r="U68" s="47">
        <f>U32</f>
        <v>0</v>
      </c>
      <c r="V68" s="48" t="s">
        <v>62</v>
      </c>
      <c r="W68" s="44">
        <v>0</v>
      </c>
    </row>
    <row r="69" spans="1:23" ht="18" customHeight="1">
      <c r="A69" s="39"/>
      <c r="B69" s="161"/>
      <c r="C69" s="161"/>
      <c r="D69" s="161"/>
      <c r="E69" s="161"/>
      <c r="F69" s="161"/>
      <c r="G69" s="46" t="s">
        <v>73</v>
      </c>
      <c r="H69" s="157">
        <f>J69+S69</f>
        <v>304220</v>
      </c>
      <c r="I69" s="157"/>
      <c r="J69" s="47">
        <f>K69+N69+O69+P69+Q69+R69</f>
        <v>95220</v>
      </c>
      <c r="K69" s="47">
        <f>L69+M69</f>
        <v>23910</v>
      </c>
      <c r="L69" s="47">
        <f>L65</f>
        <v>22000</v>
      </c>
      <c r="M69" s="47">
        <f>M53</f>
        <v>1910</v>
      </c>
      <c r="N69" s="47">
        <f>N33+N53</f>
        <v>71310</v>
      </c>
      <c r="O69" s="47">
        <v>0</v>
      </c>
      <c r="P69" s="47" t="s">
        <v>62</v>
      </c>
      <c r="Q69" s="47" t="s">
        <v>62</v>
      </c>
      <c r="R69" s="47">
        <v>0</v>
      </c>
      <c r="S69" s="47">
        <f>T69+V69+W69</f>
        <v>209000</v>
      </c>
      <c r="T69" s="47">
        <f>T21</f>
        <v>9000</v>
      </c>
      <c r="U69" s="47">
        <f>U33</f>
        <v>0</v>
      </c>
      <c r="V69" s="48" t="s">
        <v>62</v>
      </c>
      <c r="W69" s="44">
        <f>W13</f>
        <v>200000</v>
      </c>
    </row>
    <row r="70" spans="1:23" s="51" customFormat="1" ht="24.75" customHeight="1">
      <c r="A70" s="49"/>
      <c r="B70" s="161"/>
      <c r="C70" s="161"/>
      <c r="D70" s="161"/>
      <c r="E70" s="161"/>
      <c r="F70" s="161"/>
      <c r="G70" s="50" t="s">
        <v>74</v>
      </c>
      <c r="H70" s="157">
        <f>H67-H68+H69</f>
        <v>44128609.06</v>
      </c>
      <c r="I70" s="157"/>
      <c r="J70" s="47">
        <f>J67-J68+J69</f>
        <v>34037372.09</v>
      </c>
      <c r="K70" s="47">
        <f>K67-K68+K69</f>
        <v>27497724.09</v>
      </c>
      <c r="L70" s="47">
        <f>L67-L68+L69</f>
        <v>16564199.18</v>
      </c>
      <c r="M70" s="47">
        <f aca="true" t="shared" si="14" ref="M70:W70">M67-M68+M69</f>
        <v>10933524.91</v>
      </c>
      <c r="N70" s="47">
        <f t="shared" si="14"/>
        <v>1235161</v>
      </c>
      <c r="O70" s="47">
        <f t="shared" si="14"/>
        <v>4070963</v>
      </c>
      <c r="P70" s="47">
        <f t="shared" si="14"/>
        <v>0</v>
      </c>
      <c r="Q70" s="47">
        <f t="shared" si="14"/>
        <v>0</v>
      </c>
      <c r="R70" s="47">
        <f t="shared" si="14"/>
        <v>1233524</v>
      </c>
      <c r="S70" s="47">
        <f t="shared" si="14"/>
        <v>10091236.97</v>
      </c>
      <c r="T70" s="47">
        <f t="shared" si="14"/>
        <v>8416531.97</v>
      </c>
      <c r="U70" s="47">
        <f t="shared" si="14"/>
        <v>5006745.97</v>
      </c>
      <c r="V70" s="47">
        <f t="shared" si="14"/>
        <v>0</v>
      </c>
      <c r="W70" s="47">
        <f t="shared" si="14"/>
        <v>1674705</v>
      </c>
    </row>
    <row r="71" spans="1:23" s="51" customFormat="1" ht="16.5" customHeight="1">
      <c r="A71" s="49"/>
      <c r="B71" s="160" t="s">
        <v>75</v>
      </c>
      <c r="C71" s="160"/>
      <c r="D71" s="160"/>
      <c r="E71" s="160"/>
      <c r="F71" s="160"/>
      <c r="G71" s="16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</row>
    <row r="72" spans="1:23" s="51" customFormat="1" ht="15.75" customHeight="1">
      <c r="A72" s="49"/>
      <c r="B72" s="188" t="s">
        <v>4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52"/>
      <c r="T72" s="52"/>
      <c r="U72" s="52"/>
      <c r="V72" s="52"/>
      <c r="W72" s="52"/>
    </row>
    <row r="73" spans="1:23" s="51" customFormat="1" ht="107.25" customHeight="1">
      <c r="A73" s="49"/>
      <c r="B73" s="186" t="s">
        <v>157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</row>
    <row r="74" spans="1:23" s="51" customFormat="1" ht="58.5" customHeight="1">
      <c r="A74" s="49"/>
      <c r="B74" s="186" t="s">
        <v>159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</row>
    <row r="76" spans="19:22" ht="12.75">
      <c r="S76" s="159" t="s">
        <v>68</v>
      </c>
      <c r="T76" s="159"/>
      <c r="U76" s="159"/>
      <c r="V76" s="159"/>
    </row>
    <row r="77" spans="13:22" ht="28.5" customHeight="1">
      <c r="M77" s="152"/>
      <c r="S77" s="159" t="s">
        <v>69</v>
      </c>
      <c r="T77" s="159"/>
      <c r="U77" s="159"/>
      <c r="V77" s="159"/>
    </row>
  </sheetData>
  <mergeCells count="143">
    <mergeCell ref="B39:C42"/>
    <mergeCell ref="D39:D42"/>
    <mergeCell ref="E39:F42"/>
    <mergeCell ref="H39:I39"/>
    <mergeCell ref="H40:I40"/>
    <mergeCell ref="H41:I41"/>
    <mergeCell ref="H42:I42"/>
    <mergeCell ref="B59:C62"/>
    <mergeCell ref="D59:D62"/>
    <mergeCell ref="E59:F62"/>
    <mergeCell ref="H59:I59"/>
    <mergeCell ref="H60:I60"/>
    <mergeCell ref="H61:I61"/>
    <mergeCell ref="H62:I62"/>
    <mergeCell ref="B63:C66"/>
    <mergeCell ref="D63:D66"/>
    <mergeCell ref="E63:F66"/>
    <mergeCell ref="H63:I63"/>
    <mergeCell ref="H64:I64"/>
    <mergeCell ref="H65:I65"/>
    <mergeCell ref="H66:I66"/>
    <mergeCell ref="X19:X21"/>
    <mergeCell ref="B27:C30"/>
    <mergeCell ref="D27:D30"/>
    <mergeCell ref="E27:F30"/>
    <mergeCell ref="H27:I27"/>
    <mergeCell ref="H28:I28"/>
    <mergeCell ref="H29:I29"/>
    <mergeCell ref="H30:I30"/>
    <mergeCell ref="B23:C26"/>
    <mergeCell ref="D23:D26"/>
    <mergeCell ref="E23:F26"/>
    <mergeCell ref="H23:I23"/>
    <mergeCell ref="H24:I24"/>
    <mergeCell ref="H25:I25"/>
    <mergeCell ref="H26:I26"/>
    <mergeCell ref="H19:I19"/>
    <mergeCell ref="H20:I20"/>
    <mergeCell ref="H21:I21"/>
    <mergeCell ref="H22:I22"/>
    <mergeCell ref="A1:W1"/>
    <mergeCell ref="B2:W2"/>
    <mergeCell ref="A3:B3"/>
    <mergeCell ref="C3:E3"/>
    <mergeCell ref="F3:H3"/>
    <mergeCell ref="I3:W3"/>
    <mergeCell ref="T5:W5"/>
    <mergeCell ref="T6:T9"/>
    <mergeCell ref="U6:U7"/>
    <mergeCell ref="B74:W74"/>
    <mergeCell ref="B73:W73"/>
    <mergeCell ref="B72:R72"/>
    <mergeCell ref="B4:C9"/>
    <mergeCell ref="B19:C22"/>
    <mergeCell ref="D19:D22"/>
    <mergeCell ref="E19:F22"/>
    <mergeCell ref="V6:V9"/>
    <mergeCell ref="W6:W9"/>
    <mergeCell ref="K7:K9"/>
    <mergeCell ref="Q7:Q9"/>
    <mergeCell ref="R7:R9"/>
    <mergeCell ref="U8:U9"/>
    <mergeCell ref="N7:N9"/>
    <mergeCell ref="O7:O9"/>
    <mergeCell ref="P7:P9"/>
    <mergeCell ref="K5:R6"/>
    <mergeCell ref="B10:C10"/>
    <mergeCell ref="E10:G10"/>
    <mergeCell ref="H10:I10"/>
    <mergeCell ref="L7:M8"/>
    <mergeCell ref="D4:D9"/>
    <mergeCell ref="E4:G9"/>
    <mergeCell ref="H4:I9"/>
    <mergeCell ref="J4:W4"/>
    <mergeCell ref="J5:J9"/>
    <mergeCell ref="S5:S9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B35:C38"/>
    <mergeCell ref="D35:D38"/>
    <mergeCell ref="E35:F38"/>
    <mergeCell ref="H35:I35"/>
    <mergeCell ref="H36:I36"/>
    <mergeCell ref="H37:I37"/>
    <mergeCell ref="H38:I38"/>
    <mergeCell ref="B31:C34"/>
    <mergeCell ref="D31:D34"/>
    <mergeCell ref="E31:F34"/>
    <mergeCell ref="H31:I31"/>
    <mergeCell ref="H32:I32"/>
    <mergeCell ref="H33:I33"/>
    <mergeCell ref="H34:I34"/>
    <mergeCell ref="S76:V76"/>
    <mergeCell ref="S77:V77"/>
    <mergeCell ref="B71:G71"/>
    <mergeCell ref="B67:F70"/>
    <mergeCell ref="H67:I67"/>
    <mergeCell ref="H68:I68"/>
    <mergeCell ref="H69:I69"/>
    <mergeCell ref="H70:I70"/>
    <mergeCell ref="X51:X53"/>
    <mergeCell ref="B55:C58"/>
    <mergeCell ref="D55:D58"/>
    <mergeCell ref="E55:F58"/>
    <mergeCell ref="H55:I55"/>
    <mergeCell ref="H56:I56"/>
    <mergeCell ref="H57:I57"/>
    <mergeCell ref="H58:I58"/>
    <mergeCell ref="B51:C54"/>
    <mergeCell ref="D51:D54"/>
    <mergeCell ref="E51:F54"/>
    <mergeCell ref="H51:I51"/>
    <mergeCell ref="H52:I52"/>
    <mergeCell ref="H53:I53"/>
    <mergeCell ref="H54:I54"/>
    <mergeCell ref="B43:C46"/>
    <mergeCell ref="D43:D46"/>
    <mergeCell ref="E43:F46"/>
    <mergeCell ref="H43:I43"/>
    <mergeCell ref="X43:X45"/>
    <mergeCell ref="H44:I44"/>
    <mergeCell ref="H45:I45"/>
    <mergeCell ref="H46:I46"/>
    <mergeCell ref="B47:C50"/>
    <mergeCell ref="D47:D50"/>
    <mergeCell ref="E47:F50"/>
    <mergeCell ref="H47:I47"/>
    <mergeCell ref="H48:I48"/>
    <mergeCell ref="H49:I49"/>
    <mergeCell ref="H50:I50"/>
  </mergeCells>
  <printOptions/>
  <pageMargins left="0.31" right="0.17" top="0.44" bottom="0.33" header="0.24" footer="0.23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2" sqref="D2:G2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9.7109375" style="0" customWidth="1"/>
    <col min="4" max="4" width="38.421875" style="0" customWidth="1"/>
    <col min="5" max="5" width="12.28125" style="0" customWidth="1"/>
    <col min="6" max="6" width="11.7109375" style="0" customWidth="1"/>
    <col min="7" max="7" width="12.140625" style="0" customWidth="1"/>
  </cols>
  <sheetData>
    <row r="1" spans="4:7" ht="12.75">
      <c r="D1" s="165" t="s">
        <v>163</v>
      </c>
      <c r="E1" s="165"/>
      <c r="F1" s="165"/>
      <c r="G1" s="165"/>
    </row>
    <row r="2" spans="4:7" ht="17.25" customHeight="1">
      <c r="D2" s="165" t="s">
        <v>164</v>
      </c>
      <c r="E2" s="165"/>
      <c r="F2" s="165"/>
      <c r="G2" s="165"/>
    </row>
    <row r="3" spans="4:7" ht="17.25" customHeight="1">
      <c r="D3" s="233" t="s">
        <v>119</v>
      </c>
      <c r="E3" s="233"/>
      <c r="F3" s="233"/>
      <c r="G3" s="233"/>
    </row>
    <row r="4" spans="1:7" ht="42.75" customHeight="1">
      <c r="A4" s="239" t="s">
        <v>143</v>
      </c>
      <c r="B4" s="239"/>
      <c r="C4" s="239"/>
      <c r="D4" s="239"/>
      <c r="E4" s="239"/>
      <c r="F4" s="239"/>
      <c r="G4" s="239"/>
    </row>
    <row r="5" spans="4:5" ht="19.5" customHeight="1">
      <c r="D5" s="1"/>
      <c r="E5" s="70"/>
    </row>
    <row r="6" spans="1:7" s="139" customFormat="1" ht="19.5" customHeight="1">
      <c r="A6" s="228" t="s">
        <v>8</v>
      </c>
      <c r="B6" s="228" t="s">
        <v>5</v>
      </c>
      <c r="C6" s="228" t="s">
        <v>7</v>
      </c>
      <c r="D6" s="229" t="s">
        <v>144</v>
      </c>
      <c r="E6" s="229" t="s">
        <v>89</v>
      </c>
      <c r="F6" s="229" t="s">
        <v>70</v>
      </c>
      <c r="G6" s="230" t="s">
        <v>98</v>
      </c>
    </row>
    <row r="7" spans="1:7" s="139" customFormat="1" ht="19.5" customHeight="1">
      <c r="A7" s="228"/>
      <c r="B7" s="228"/>
      <c r="C7" s="228"/>
      <c r="D7" s="229"/>
      <c r="E7" s="229"/>
      <c r="F7" s="229"/>
      <c r="G7" s="231"/>
    </row>
    <row r="8" spans="1:7" s="139" customFormat="1" ht="16.5" customHeight="1">
      <c r="A8" s="228"/>
      <c r="B8" s="228"/>
      <c r="C8" s="228"/>
      <c r="D8" s="229"/>
      <c r="E8" s="229"/>
      <c r="F8" s="229"/>
      <c r="G8" s="232"/>
    </row>
    <row r="9" spans="1:7" s="151" customFormat="1" ht="17.2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30" customHeight="1">
      <c r="A10" s="140">
        <v>1</v>
      </c>
      <c r="B10" s="140">
        <v>801</v>
      </c>
      <c r="C10" s="141">
        <v>80104</v>
      </c>
      <c r="D10" s="142" t="s">
        <v>145</v>
      </c>
      <c r="E10" s="79">
        <v>256712</v>
      </c>
      <c r="F10" s="79">
        <v>0</v>
      </c>
      <c r="G10" s="79">
        <v>256712</v>
      </c>
    </row>
    <row r="11" spans="1:7" ht="30" customHeight="1">
      <c r="A11" s="140">
        <v>2</v>
      </c>
      <c r="B11" s="140">
        <v>801</v>
      </c>
      <c r="C11" s="141">
        <v>80104</v>
      </c>
      <c r="D11" s="142" t="s">
        <v>146</v>
      </c>
      <c r="E11" s="79">
        <v>71310</v>
      </c>
      <c r="F11" s="79">
        <v>-71310</v>
      </c>
      <c r="G11" s="79">
        <v>0</v>
      </c>
    </row>
    <row r="12" spans="1:7" ht="30" customHeight="1">
      <c r="A12" s="140">
        <v>3</v>
      </c>
      <c r="B12" s="140">
        <v>801</v>
      </c>
      <c r="C12" s="141">
        <v>80106</v>
      </c>
      <c r="D12" s="142" t="s">
        <v>146</v>
      </c>
      <c r="E12" s="79"/>
      <c r="F12" s="79">
        <v>71310</v>
      </c>
      <c r="G12" s="79">
        <v>71310</v>
      </c>
    </row>
    <row r="13" spans="1:7" s="112" customFormat="1" ht="30" customHeight="1">
      <c r="A13" s="143"/>
      <c r="B13" s="144"/>
      <c r="C13" s="145"/>
      <c r="D13" s="146" t="s">
        <v>147</v>
      </c>
      <c r="E13" s="147">
        <f>SUM(E10:E11)</f>
        <v>328022</v>
      </c>
      <c r="F13" s="79">
        <f>SUM(F10:F12)</f>
        <v>0</v>
      </c>
      <c r="G13" s="147">
        <f>SUM(G10:G12)</f>
        <v>328022</v>
      </c>
    </row>
    <row r="14" spans="1:7" ht="36" customHeight="1">
      <c r="A14" s="140">
        <v>3</v>
      </c>
      <c r="B14" s="140">
        <v>921</v>
      </c>
      <c r="C14" s="141">
        <v>92116</v>
      </c>
      <c r="D14" s="148" t="s">
        <v>148</v>
      </c>
      <c r="E14" s="79">
        <v>343576</v>
      </c>
      <c r="F14" s="79">
        <v>0</v>
      </c>
      <c r="G14" s="79">
        <f>E14+F14</f>
        <v>343576</v>
      </c>
    </row>
    <row r="15" spans="1:7" ht="30" customHeight="1">
      <c r="A15" s="75"/>
      <c r="B15" s="75"/>
      <c r="C15" s="75"/>
      <c r="D15" s="75"/>
      <c r="E15" s="84"/>
      <c r="F15" s="138"/>
      <c r="G15" s="138"/>
    </row>
    <row r="16" spans="1:7" ht="30" customHeight="1">
      <c r="A16" s="75"/>
      <c r="B16" s="75"/>
      <c r="C16" s="75"/>
      <c r="D16" s="75"/>
      <c r="E16" s="84"/>
      <c r="F16" s="138"/>
      <c r="G16" s="138"/>
    </row>
    <row r="17" spans="1:7" s="4" customFormat="1" ht="30" customHeight="1">
      <c r="A17" s="235" t="s">
        <v>6</v>
      </c>
      <c r="B17" s="236"/>
      <c r="C17" s="236"/>
      <c r="D17" s="237"/>
      <c r="E17" s="149">
        <f>E13+E14</f>
        <v>671598</v>
      </c>
      <c r="F17" s="149">
        <f>F13+F14</f>
        <v>0</v>
      </c>
      <c r="G17" s="149">
        <f>SUM(G13:G16)</f>
        <v>671598</v>
      </c>
    </row>
    <row r="19" ht="12.75">
      <c r="A19" s="89"/>
    </row>
    <row r="20" spans="4:5" ht="12.75">
      <c r="D20" s="238"/>
      <c r="E20" s="238"/>
    </row>
    <row r="21" spans="4:7" ht="12.75" customHeight="1">
      <c r="D21" s="234" t="s">
        <v>68</v>
      </c>
      <c r="E21" s="234"/>
      <c r="F21" s="234"/>
      <c r="G21" s="234"/>
    </row>
    <row r="22" spans="4:7" ht="20.25" customHeight="1">
      <c r="D22" s="234"/>
      <c r="E22" s="234"/>
      <c r="F22" s="234"/>
      <c r="G22" s="234"/>
    </row>
    <row r="23" spans="4:5" ht="9" customHeight="1">
      <c r="D23" s="150"/>
      <c r="E23" s="150"/>
    </row>
    <row r="24" spans="4:7" ht="21.75" customHeight="1">
      <c r="D24" s="227" t="s">
        <v>149</v>
      </c>
      <c r="E24" s="227"/>
      <c r="F24" s="227"/>
      <c r="G24" s="227"/>
    </row>
  </sheetData>
  <mergeCells count="15">
    <mergeCell ref="D2:G2"/>
    <mergeCell ref="D21:G22"/>
    <mergeCell ref="A17:D17"/>
    <mergeCell ref="D20:E20"/>
    <mergeCell ref="A4:G4"/>
    <mergeCell ref="D24:G24"/>
    <mergeCell ref="D1:G1"/>
    <mergeCell ref="A6:A8"/>
    <mergeCell ref="B6:B8"/>
    <mergeCell ref="C6:C8"/>
    <mergeCell ref="D6:D8"/>
    <mergeCell ref="E6:E8"/>
    <mergeCell ref="F6:F8"/>
    <mergeCell ref="G6:G8"/>
    <mergeCell ref="D3:G3"/>
  </mergeCells>
  <printOptions/>
  <pageMargins left="0.69" right="0.17" top="0.7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2" sqref="D2:G2"/>
    </sheetView>
  </sheetViews>
  <sheetFormatPr defaultColWidth="9.140625" defaultRowHeight="12.75"/>
  <cols>
    <col min="1" max="1" width="4.7109375" style="0" customWidth="1"/>
    <col min="3" max="3" width="8.8515625" style="0" customWidth="1"/>
    <col min="4" max="4" width="38.57421875" style="0" customWidth="1"/>
    <col min="5" max="5" width="13.00390625" style="0" customWidth="1"/>
    <col min="6" max="6" width="12.57421875" style="0" customWidth="1"/>
    <col min="7" max="7" width="13.421875" style="0" customWidth="1"/>
  </cols>
  <sheetData>
    <row r="1" spans="4:7" ht="21.75" customHeight="1">
      <c r="D1" s="165" t="s">
        <v>165</v>
      </c>
      <c r="E1" s="165"/>
      <c r="F1" s="165"/>
      <c r="G1" s="165"/>
    </row>
    <row r="2" spans="4:7" ht="22.5" customHeight="1">
      <c r="D2" s="165" t="s">
        <v>166</v>
      </c>
      <c r="E2" s="165"/>
      <c r="F2" s="165"/>
      <c r="G2" s="165"/>
    </row>
    <row r="3" spans="4:7" ht="18" customHeight="1">
      <c r="D3" s="233" t="s">
        <v>119</v>
      </c>
      <c r="E3" s="233"/>
      <c r="F3" s="233"/>
      <c r="G3" s="233"/>
    </row>
    <row r="4" ht="12.75" customHeight="1"/>
    <row r="5" spans="1:7" ht="37.5" customHeight="1">
      <c r="A5" s="252" t="s">
        <v>88</v>
      </c>
      <c r="B5" s="252"/>
      <c r="C5" s="252"/>
      <c r="D5" s="252"/>
      <c r="E5" s="252"/>
      <c r="F5" s="252"/>
      <c r="G5" s="252"/>
    </row>
    <row r="6" spans="4:7" ht="12.75">
      <c r="D6" s="1"/>
      <c r="E6" s="1"/>
      <c r="F6" s="1"/>
      <c r="G6" s="70"/>
    </row>
    <row r="7" spans="1:7" s="71" customFormat="1" ht="15" customHeight="1">
      <c r="A7" s="228" t="s">
        <v>8</v>
      </c>
      <c r="B7" s="228" t="s">
        <v>5</v>
      </c>
      <c r="C7" s="228" t="s">
        <v>7</v>
      </c>
      <c r="D7" s="229" t="s">
        <v>9</v>
      </c>
      <c r="E7" s="230" t="s">
        <v>89</v>
      </c>
      <c r="F7" s="229" t="s">
        <v>70</v>
      </c>
      <c r="G7" s="230" t="s">
        <v>98</v>
      </c>
    </row>
    <row r="8" spans="1:7" s="71" customFormat="1" ht="15" customHeight="1">
      <c r="A8" s="228"/>
      <c r="B8" s="228"/>
      <c r="C8" s="228"/>
      <c r="D8" s="229"/>
      <c r="E8" s="231"/>
      <c r="F8" s="229"/>
      <c r="G8" s="231"/>
    </row>
    <row r="9" spans="1:7" s="71" customFormat="1" ht="15" customHeight="1">
      <c r="A9" s="228"/>
      <c r="B9" s="228"/>
      <c r="C9" s="228"/>
      <c r="D9" s="229"/>
      <c r="E9" s="232"/>
      <c r="F9" s="229"/>
      <c r="G9" s="232"/>
    </row>
    <row r="10" spans="1:7" s="73" customFormat="1" ht="16.5" customHeight="1">
      <c r="A10" s="72">
        <v>1</v>
      </c>
      <c r="B10" s="72">
        <v>2</v>
      </c>
      <c r="C10" s="72">
        <v>3</v>
      </c>
      <c r="D10" s="72">
        <v>4</v>
      </c>
      <c r="E10" s="72"/>
      <c r="F10" s="72"/>
      <c r="G10" s="72">
        <v>5</v>
      </c>
    </row>
    <row r="11" spans="1:7" ht="34.5" customHeight="1">
      <c r="A11" s="243" t="s">
        <v>90</v>
      </c>
      <c r="B11" s="244"/>
      <c r="C11" s="245"/>
      <c r="D11" s="74" t="s">
        <v>91</v>
      </c>
      <c r="E11" s="74"/>
      <c r="F11" s="74"/>
      <c r="G11" s="75"/>
    </row>
    <row r="12" spans="1:7" s="80" customFormat="1" ht="23.25" customHeight="1">
      <c r="A12" s="76">
        <v>1</v>
      </c>
      <c r="B12" s="77">
        <v>150</v>
      </c>
      <c r="C12" s="77">
        <v>15011</v>
      </c>
      <c r="D12" s="78" t="s">
        <v>92</v>
      </c>
      <c r="E12" s="79">
        <v>10935</v>
      </c>
      <c r="F12" s="78"/>
      <c r="G12" s="79">
        <f>E12+F12</f>
        <v>10935</v>
      </c>
    </row>
    <row r="13" spans="1:7" s="80" customFormat="1" ht="24.75" customHeight="1">
      <c r="A13" s="76">
        <v>2</v>
      </c>
      <c r="B13" s="77">
        <v>600</v>
      </c>
      <c r="C13" s="77">
        <v>60013</v>
      </c>
      <c r="D13" s="78" t="s">
        <v>92</v>
      </c>
      <c r="E13" s="79">
        <v>300000</v>
      </c>
      <c r="F13" s="79">
        <v>200000</v>
      </c>
      <c r="G13" s="79">
        <f>E13+F13</f>
        <v>500000</v>
      </c>
    </row>
    <row r="14" spans="1:7" ht="26.25" customHeight="1">
      <c r="A14" s="76">
        <v>3</v>
      </c>
      <c r="B14" s="77">
        <v>600</v>
      </c>
      <c r="C14" s="77">
        <v>60014</v>
      </c>
      <c r="D14" s="78" t="s">
        <v>93</v>
      </c>
      <c r="E14" s="79">
        <v>1150000</v>
      </c>
      <c r="F14" s="79">
        <v>0</v>
      </c>
      <c r="G14" s="79">
        <f>E14+F14</f>
        <v>1150000</v>
      </c>
    </row>
    <row r="15" spans="1:7" s="80" customFormat="1" ht="24" customHeight="1">
      <c r="A15" s="76">
        <v>4</v>
      </c>
      <c r="B15" s="77">
        <v>750</v>
      </c>
      <c r="C15" s="77">
        <v>75095</v>
      </c>
      <c r="D15" s="78" t="s">
        <v>92</v>
      </c>
      <c r="E15" s="79">
        <v>13770</v>
      </c>
      <c r="F15" s="78"/>
      <c r="G15" s="79">
        <v>13770</v>
      </c>
    </row>
    <row r="16" spans="1:7" ht="20.25" customHeight="1">
      <c r="A16" s="81"/>
      <c r="B16" s="77"/>
      <c r="C16" s="77"/>
      <c r="D16" s="78"/>
      <c r="E16" s="78"/>
      <c r="F16" s="78"/>
      <c r="G16" s="79"/>
    </row>
    <row r="17" spans="1:7" ht="27" customHeight="1">
      <c r="A17" s="246" t="s">
        <v>99</v>
      </c>
      <c r="B17" s="247"/>
      <c r="C17" s="247"/>
      <c r="D17" s="248"/>
      <c r="E17" s="82">
        <f>SUM(E12:E16)</f>
        <v>1474705</v>
      </c>
      <c r="F17" s="82">
        <f>SUM(F12:F16)</f>
        <v>200000</v>
      </c>
      <c r="G17" s="82">
        <f>SUM(G12:G16)</f>
        <v>1674705</v>
      </c>
    </row>
    <row r="18" spans="1:7" ht="44.25" customHeight="1">
      <c r="A18" s="243" t="s">
        <v>94</v>
      </c>
      <c r="B18" s="244"/>
      <c r="C18" s="245"/>
      <c r="D18" s="83" t="s">
        <v>95</v>
      </c>
      <c r="E18" s="83"/>
      <c r="F18" s="83"/>
      <c r="G18" s="84"/>
    </row>
    <row r="19" spans="1:7" ht="33.75" customHeight="1">
      <c r="A19" s="76">
        <v>1</v>
      </c>
      <c r="B19" s="85">
        <v>926</v>
      </c>
      <c r="C19" s="85">
        <v>92605</v>
      </c>
      <c r="D19" s="86" t="s">
        <v>97</v>
      </c>
      <c r="E19" s="87">
        <v>290000</v>
      </c>
      <c r="F19" s="79">
        <v>0</v>
      </c>
      <c r="G19" s="87">
        <v>290000</v>
      </c>
    </row>
    <row r="20" spans="1:7" ht="26.25" customHeight="1">
      <c r="A20" s="75"/>
      <c r="B20" s="75"/>
      <c r="C20" s="75"/>
      <c r="D20" s="75"/>
      <c r="E20" s="75"/>
      <c r="F20" s="75"/>
      <c r="G20" s="84"/>
    </row>
    <row r="21" spans="1:7" ht="24.75" customHeight="1">
      <c r="A21" s="75"/>
      <c r="B21" s="75"/>
      <c r="C21" s="75"/>
      <c r="D21" s="75"/>
      <c r="E21" s="75"/>
      <c r="F21" s="75"/>
      <c r="G21" s="84"/>
    </row>
    <row r="22" spans="1:7" ht="23.25" customHeight="1">
      <c r="A22" s="249" t="s">
        <v>96</v>
      </c>
      <c r="B22" s="250"/>
      <c r="C22" s="250"/>
      <c r="D22" s="251"/>
      <c r="E22" s="87">
        <f>SUM(E19:E21)</f>
        <v>290000</v>
      </c>
      <c r="F22" s="79">
        <v>0</v>
      </c>
      <c r="G22" s="87">
        <f>SUM(G19:G21)</f>
        <v>290000</v>
      </c>
    </row>
    <row r="23" spans="1:7" ht="32.25" customHeight="1">
      <c r="A23" s="240" t="s">
        <v>6</v>
      </c>
      <c r="B23" s="241"/>
      <c r="C23" s="241"/>
      <c r="D23" s="242"/>
      <c r="E23" s="88">
        <f>E17+E22</f>
        <v>1764705</v>
      </c>
      <c r="F23" s="88">
        <f>F17</f>
        <v>200000</v>
      </c>
      <c r="G23" s="88">
        <f>G17+G22</f>
        <v>1964705</v>
      </c>
    </row>
    <row r="25" ht="12.75">
      <c r="A25" s="89"/>
    </row>
    <row r="26" spans="4:7" ht="12.75">
      <c r="D26" s="238" t="s">
        <v>68</v>
      </c>
      <c r="E26" s="238"/>
      <c r="F26" s="238"/>
      <c r="G26" s="238"/>
    </row>
    <row r="28" spans="4:7" ht="20.25" customHeight="1">
      <c r="D28" s="165" t="s">
        <v>3</v>
      </c>
      <c r="E28" s="165"/>
      <c r="F28" s="165"/>
      <c r="G28" s="165"/>
    </row>
  </sheetData>
  <mergeCells count="18">
    <mergeCell ref="D1:G1"/>
    <mergeCell ref="D2:G2"/>
    <mergeCell ref="A5:G5"/>
    <mergeCell ref="A7:A9"/>
    <mergeCell ref="B7:B9"/>
    <mergeCell ref="C7:C9"/>
    <mergeCell ref="D7:D9"/>
    <mergeCell ref="E7:E9"/>
    <mergeCell ref="F7:F9"/>
    <mergeCell ref="G7:G9"/>
    <mergeCell ref="D3:G3"/>
    <mergeCell ref="A23:D23"/>
    <mergeCell ref="D26:G26"/>
    <mergeCell ref="D28:G28"/>
    <mergeCell ref="A11:C11"/>
    <mergeCell ref="A17:D17"/>
    <mergeCell ref="A18:C18"/>
    <mergeCell ref="A22:D22"/>
  </mergeCells>
  <printOptions/>
  <pageMargins left="0.69" right="0.17" top="0.63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0.57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13.42187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27" ht="12.75">
      <c r="E1" s="263" t="s">
        <v>167</v>
      </c>
      <c r="F1" s="263"/>
      <c r="G1" s="263"/>
      <c r="H1" s="263"/>
      <c r="I1" s="263"/>
      <c r="J1" s="263"/>
      <c r="K1" s="263"/>
      <c r="L1" s="263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6:27" ht="16.5" customHeight="1">
      <c r="F2" s="264" t="s">
        <v>168</v>
      </c>
      <c r="G2" s="264"/>
      <c r="H2" s="264"/>
      <c r="I2" s="264"/>
      <c r="J2" s="264"/>
      <c r="K2" s="264"/>
      <c r="L2" s="264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12" ht="24" customHeight="1">
      <c r="A3" s="256" t="s">
        <v>78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12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s="6" customFormat="1" ht="14.25" customHeight="1">
      <c r="A5" s="265" t="s">
        <v>8</v>
      </c>
      <c r="B5" s="265" t="s">
        <v>5</v>
      </c>
      <c r="C5" s="265" t="s">
        <v>11</v>
      </c>
      <c r="D5" s="266" t="s">
        <v>23</v>
      </c>
      <c r="E5" s="266" t="s">
        <v>12</v>
      </c>
      <c r="F5" s="266" t="s">
        <v>13</v>
      </c>
      <c r="G5" s="266"/>
      <c r="H5" s="266"/>
      <c r="I5" s="266"/>
      <c r="J5" s="266"/>
      <c r="K5" s="267" t="s">
        <v>79</v>
      </c>
      <c r="L5" s="269" t="s">
        <v>14</v>
      </c>
    </row>
    <row r="6" spans="1:12" s="6" customFormat="1" ht="15" customHeight="1">
      <c r="A6" s="265"/>
      <c r="B6" s="265"/>
      <c r="C6" s="265"/>
      <c r="D6" s="266"/>
      <c r="E6" s="266"/>
      <c r="F6" s="266" t="s">
        <v>24</v>
      </c>
      <c r="G6" s="266" t="s">
        <v>15</v>
      </c>
      <c r="H6" s="266"/>
      <c r="I6" s="266"/>
      <c r="J6" s="266"/>
      <c r="K6" s="268"/>
      <c r="L6" s="270"/>
    </row>
    <row r="7" spans="1:12" s="6" customFormat="1" ht="29.25" customHeight="1">
      <c r="A7" s="265"/>
      <c r="B7" s="265"/>
      <c r="C7" s="265"/>
      <c r="D7" s="266"/>
      <c r="E7" s="266"/>
      <c r="F7" s="266"/>
      <c r="G7" s="266" t="s">
        <v>16</v>
      </c>
      <c r="H7" s="272" t="s">
        <v>17</v>
      </c>
      <c r="I7" s="271" t="s">
        <v>18</v>
      </c>
      <c r="J7" s="272" t="s">
        <v>19</v>
      </c>
      <c r="K7" s="268"/>
      <c r="L7" s="270"/>
    </row>
    <row r="8" spans="1:12" s="6" customFormat="1" ht="12" customHeight="1">
      <c r="A8" s="265"/>
      <c r="B8" s="265"/>
      <c r="C8" s="265"/>
      <c r="D8" s="266"/>
      <c r="E8" s="266"/>
      <c r="F8" s="266"/>
      <c r="G8" s="266"/>
      <c r="H8" s="272"/>
      <c r="I8" s="271"/>
      <c r="J8" s="272"/>
      <c r="K8" s="268"/>
      <c r="L8" s="270"/>
    </row>
    <row r="9" spans="1:12" s="8" customFormat="1" ht="13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s="9" customFormat="1" ht="26.25" customHeight="1">
      <c r="A10" s="32">
        <v>1</v>
      </c>
      <c r="B10" s="69" t="s">
        <v>76</v>
      </c>
      <c r="C10" s="69" t="s">
        <v>77</v>
      </c>
      <c r="D10" s="10" t="s">
        <v>86</v>
      </c>
      <c r="E10" s="29">
        <f>F10</f>
        <v>200000</v>
      </c>
      <c r="F10" s="29">
        <f>G10+H10</f>
        <v>200000</v>
      </c>
      <c r="G10" s="29">
        <v>0</v>
      </c>
      <c r="H10" s="29">
        <v>200000</v>
      </c>
      <c r="I10" s="30"/>
      <c r="J10" s="3"/>
      <c r="K10" s="11"/>
      <c r="L10" s="15" t="s">
        <v>20</v>
      </c>
    </row>
    <row r="11" spans="1:12" s="8" customFormat="1" ht="23.25" customHeight="1">
      <c r="A11" s="261" t="s">
        <v>85</v>
      </c>
      <c r="B11" s="261"/>
      <c r="C11" s="261"/>
      <c r="D11" s="261"/>
      <c r="E11" s="26">
        <f>SUM(E10)</f>
        <v>200000</v>
      </c>
      <c r="F11" s="26">
        <f>SUM(F10)</f>
        <v>200000</v>
      </c>
      <c r="G11" s="26">
        <v>0</v>
      </c>
      <c r="H11" s="26">
        <f>SUM(H10)</f>
        <v>200000</v>
      </c>
      <c r="I11" s="68"/>
      <c r="J11" s="68"/>
      <c r="K11" s="68"/>
      <c r="L11" s="68"/>
    </row>
    <row r="12" spans="1:12" s="9" customFormat="1" ht="51.75" customHeight="1">
      <c r="A12" s="32">
        <v>2</v>
      </c>
      <c r="B12" s="32">
        <v>600</v>
      </c>
      <c r="C12" s="27">
        <v>60016</v>
      </c>
      <c r="D12" s="10" t="s">
        <v>87</v>
      </c>
      <c r="E12" s="29">
        <f>F12</f>
        <v>1216910</v>
      </c>
      <c r="F12" s="29">
        <f>G12+H12</f>
        <v>1216910</v>
      </c>
      <c r="G12" s="29">
        <v>416910</v>
      </c>
      <c r="H12" s="29">
        <v>800000</v>
      </c>
      <c r="I12" s="30"/>
      <c r="J12" s="3"/>
      <c r="K12" s="11"/>
      <c r="L12" s="15" t="s">
        <v>20</v>
      </c>
    </row>
    <row r="13" spans="1:12" s="9" customFormat="1" ht="65.25" customHeight="1">
      <c r="A13" s="113">
        <v>3</v>
      </c>
      <c r="B13" s="32">
        <v>600</v>
      </c>
      <c r="C13" s="27">
        <v>60016</v>
      </c>
      <c r="D13" s="118" t="s">
        <v>118</v>
      </c>
      <c r="E13" s="29">
        <f>F13</f>
        <v>200000</v>
      </c>
      <c r="F13" s="29">
        <f>G13</f>
        <v>200000</v>
      </c>
      <c r="G13" s="29">
        <v>200000</v>
      </c>
      <c r="H13" s="29"/>
      <c r="I13" s="30"/>
      <c r="J13" s="3"/>
      <c r="K13" s="11"/>
      <c r="L13" s="15" t="s">
        <v>20</v>
      </c>
    </row>
    <row r="14" spans="1:12" s="9" customFormat="1" ht="42.75" customHeight="1">
      <c r="A14" s="113">
        <v>4</v>
      </c>
      <c r="B14" s="32">
        <v>600</v>
      </c>
      <c r="C14" s="32">
        <v>60016</v>
      </c>
      <c r="D14" s="114" t="s">
        <v>115</v>
      </c>
      <c r="E14" s="29">
        <f>F14</f>
        <v>100000</v>
      </c>
      <c r="F14" s="29">
        <f>G14+I14</f>
        <v>100000</v>
      </c>
      <c r="G14" s="29">
        <v>100000</v>
      </c>
      <c r="H14" s="29"/>
      <c r="I14" s="30">
        <v>0</v>
      </c>
      <c r="J14" s="3"/>
      <c r="K14" s="11"/>
      <c r="L14" s="15" t="s">
        <v>20</v>
      </c>
    </row>
    <row r="15" spans="1:12" s="4" customFormat="1" ht="20.25" customHeight="1">
      <c r="A15" s="253" t="s">
        <v>21</v>
      </c>
      <c r="B15" s="254"/>
      <c r="C15" s="254"/>
      <c r="D15" s="255"/>
      <c r="E15" s="19">
        <f>F15+K15</f>
        <v>1516910</v>
      </c>
      <c r="F15" s="19">
        <f>F12+F13+F14</f>
        <v>1516910</v>
      </c>
      <c r="G15" s="19">
        <f>G12+G13+G14</f>
        <v>716910</v>
      </c>
      <c r="H15" s="33">
        <f>H12</f>
        <v>800000</v>
      </c>
      <c r="I15" s="19">
        <v>0</v>
      </c>
      <c r="J15" s="19">
        <f>J12</f>
        <v>0</v>
      </c>
      <c r="K15" s="19">
        <v>0</v>
      </c>
      <c r="L15" s="14"/>
    </row>
    <row r="16" spans="1:12" s="117" customFormat="1" ht="29.25" customHeight="1">
      <c r="A16" s="66">
        <v>5</v>
      </c>
      <c r="B16" s="32">
        <v>700</v>
      </c>
      <c r="C16" s="27">
        <v>70005</v>
      </c>
      <c r="D16" s="57" t="s">
        <v>116</v>
      </c>
      <c r="E16" s="16">
        <f aca="true" t="shared" si="0" ref="E16:F19">F16</f>
        <v>30000</v>
      </c>
      <c r="F16" s="16">
        <f t="shared" si="0"/>
        <v>30000</v>
      </c>
      <c r="G16" s="16">
        <v>30000</v>
      </c>
      <c r="H16" s="115"/>
      <c r="I16" s="16"/>
      <c r="J16" s="16"/>
      <c r="K16" s="16"/>
      <c r="L16" s="15" t="s">
        <v>20</v>
      </c>
    </row>
    <row r="17" spans="1:12" s="117" customFormat="1" ht="57" customHeight="1">
      <c r="A17" s="66">
        <v>6</v>
      </c>
      <c r="B17" s="32">
        <v>700</v>
      </c>
      <c r="C17" s="32">
        <v>70005</v>
      </c>
      <c r="D17" s="67" t="s">
        <v>2</v>
      </c>
      <c r="E17" s="16">
        <f t="shared" si="0"/>
        <v>394326</v>
      </c>
      <c r="F17" s="16">
        <f t="shared" si="0"/>
        <v>394326</v>
      </c>
      <c r="G17" s="16">
        <v>394326</v>
      </c>
      <c r="H17" s="115"/>
      <c r="I17" s="16"/>
      <c r="J17" s="16"/>
      <c r="K17" s="16"/>
      <c r="L17" s="15"/>
    </row>
    <row r="18" spans="1:12" s="117" customFormat="1" ht="29.25" customHeight="1">
      <c r="A18" s="253" t="s">
        <v>117</v>
      </c>
      <c r="B18" s="254"/>
      <c r="C18" s="254"/>
      <c r="D18" s="255"/>
      <c r="E18" s="59">
        <f t="shared" si="0"/>
        <v>424326</v>
      </c>
      <c r="F18" s="59">
        <f t="shared" si="0"/>
        <v>424326</v>
      </c>
      <c r="G18" s="59">
        <f>G16+G17</f>
        <v>424326</v>
      </c>
      <c r="H18" s="33"/>
      <c r="I18" s="59"/>
      <c r="J18" s="59"/>
      <c r="K18" s="59"/>
      <c r="L18" s="116"/>
    </row>
    <row r="19" spans="1:12" ht="30" customHeight="1">
      <c r="A19" s="12">
        <v>7</v>
      </c>
      <c r="B19" s="12">
        <v>750</v>
      </c>
      <c r="C19" s="13">
        <v>75023</v>
      </c>
      <c r="D19" s="55" t="s">
        <v>80</v>
      </c>
      <c r="E19" s="34">
        <f t="shared" si="0"/>
        <v>70000</v>
      </c>
      <c r="F19" s="34">
        <f t="shared" si="0"/>
        <v>70000</v>
      </c>
      <c r="G19" s="34">
        <v>70000</v>
      </c>
      <c r="H19" s="35"/>
      <c r="I19" s="31"/>
      <c r="J19" s="17"/>
      <c r="K19" s="18"/>
      <c r="L19" s="15" t="s">
        <v>20</v>
      </c>
    </row>
    <row r="20" spans="1:12" ht="44.25" customHeight="1">
      <c r="A20" s="28">
        <v>8</v>
      </c>
      <c r="B20" s="12">
        <v>750</v>
      </c>
      <c r="C20" s="13">
        <v>75023</v>
      </c>
      <c r="D20" s="55" t="s">
        <v>81</v>
      </c>
      <c r="E20" s="29">
        <f aca="true" t="shared" si="1" ref="E20:E26">F20</f>
        <v>9000</v>
      </c>
      <c r="F20" s="29">
        <f>G20+J20</f>
        <v>9000</v>
      </c>
      <c r="G20" s="29">
        <v>9000</v>
      </c>
      <c r="H20" s="35"/>
      <c r="I20" s="31"/>
      <c r="J20" s="29"/>
      <c r="K20" s="18"/>
      <c r="L20" s="15" t="s">
        <v>20</v>
      </c>
    </row>
    <row r="21" spans="1:12" ht="23.25" customHeight="1">
      <c r="A21" s="28">
        <v>9</v>
      </c>
      <c r="B21" s="12">
        <v>750</v>
      </c>
      <c r="C21" s="13">
        <v>75023</v>
      </c>
      <c r="D21" s="137" t="s">
        <v>139</v>
      </c>
      <c r="E21" s="29">
        <f>F21</f>
        <v>9000</v>
      </c>
      <c r="F21" s="29">
        <f>G21</f>
        <v>9000</v>
      </c>
      <c r="G21" s="29">
        <v>9000</v>
      </c>
      <c r="H21" s="35"/>
      <c r="I21" s="31"/>
      <c r="J21" s="29"/>
      <c r="K21" s="18"/>
      <c r="L21" s="15"/>
    </row>
    <row r="22" spans="1:12" s="4" customFormat="1" ht="20.25" customHeight="1">
      <c r="A22" s="253" t="s">
        <v>82</v>
      </c>
      <c r="B22" s="254"/>
      <c r="C22" s="254"/>
      <c r="D22" s="255"/>
      <c r="E22" s="19">
        <f t="shared" si="1"/>
        <v>88000</v>
      </c>
      <c r="F22" s="19">
        <f>G22</f>
        <v>88000</v>
      </c>
      <c r="G22" s="19">
        <f>G19+G20+G21</f>
        <v>88000</v>
      </c>
      <c r="H22" s="14"/>
      <c r="I22" s="19">
        <v>0</v>
      </c>
      <c r="J22" s="19">
        <f>J20</f>
        <v>0</v>
      </c>
      <c r="K22" s="19">
        <v>0</v>
      </c>
      <c r="L22" s="14"/>
    </row>
    <row r="23" spans="1:12" s="4" customFormat="1" ht="42" customHeight="1">
      <c r="A23" s="56">
        <v>10</v>
      </c>
      <c r="B23" s="56">
        <v>754</v>
      </c>
      <c r="C23" s="56">
        <v>75412</v>
      </c>
      <c r="D23" s="67" t="s">
        <v>120</v>
      </c>
      <c r="E23" s="16">
        <f t="shared" si="1"/>
        <v>50000</v>
      </c>
      <c r="F23" s="16">
        <f>G23</f>
        <v>50000</v>
      </c>
      <c r="G23" s="16">
        <v>50000</v>
      </c>
      <c r="H23" s="14"/>
      <c r="I23" s="19"/>
      <c r="J23" s="19"/>
      <c r="K23" s="19"/>
      <c r="L23" s="14"/>
    </row>
    <row r="24" spans="1:12" s="4" customFormat="1" ht="27.75" customHeight="1">
      <c r="A24" s="253" t="s">
        <v>1</v>
      </c>
      <c r="B24" s="254"/>
      <c r="C24" s="254"/>
      <c r="D24" s="255"/>
      <c r="E24" s="19">
        <f t="shared" si="1"/>
        <v>50000</v>
      </c>
      <c r="F24" s="19">
        <f>G24</f>
        <v>50000</v>
      </c>
      <c r="G24" s="19">
        <f>G23</f>
        <v>50000</v>
      </c>
      <c r="H24" s="14"/>
      <c r="I24" s="19"/>
      <c r="J24" s="19"/>
      <c r="K24" s="19"/>
      <c r="L24" s="14"/>
    </row>
    <row r="25" spans="1:12" s="58" customFormat="1" ht="45" customHeight="1">
      <c r="A25" s="56">
        <v>11</v>
      </c>
      <c r="B25" s="56">
        <v>801</v>
      </c>
      <c r="C25" s="56">
        <v>80195</v>
      </c>
      <c r="D25" s="57" t="s">
        <v>83</v>
      </c>
      <c r="E25" s="16">
        <f t="shared" si="1"/>
        <v>130550</v>
      </c>
      <c r="F25" s="16">
        <f>G25</f>
        <v>130550</v>
      </c>
      <c r="G25" s="16">
        <v>130550</v>
      </c>
      <c r="H25" s="35"/>
      <c r="I25" s="16"/>
      <c r="J25" s="16"/>
      <c r="K25" s="16"/>
      <c r="L25" s="15" t="s">
        <v>20</v>
      </c>
    </row>
    <row r="26" spans="1:12" s="58" customFormat="1" ht="59.25" customHeight="1">
      <c r="A26" s="66">
        <v>12</v>
      </c>
      <c r="B26" s="56">
        <v>801</v>
      </c>
      <c r="C26" s="56">
        <v>80195</v>
      </c>
      <c r="D26" s="67" t="s">
        <v>142</v>
      </c>
      <c r="E26" s="16">
        <f t="shared" si="1"/>
        <v>1000000</v>
      </c>
      <c r="F26" s="16">
        <f>G26+H26</f>
        <v>1000000</v>
      </c>
      <c r="G26" s="16">
        <v>0</v>
      </c>
      <c r="H26" s="16">
        <v>1000000</v>
      </c>
      <c r="I26" s="16"/>
      <c r="J26" s="16"/>
      <c r="K26" s="16"/>
      <c r="L26" s="15" t="s">
        <v>20</v>
      </c>
    </row>
    <row r="27" spans="1:12" s="58" customFormat="1" ht="18" customHeight="1">
      <c r="A27" s="253" t="s">
        <v>84</v>
      </c>
      <c r="B27" s="254"/>
      <c r="C27" s="254"/>
      <c r="D27" s="255"/>
      <c r="E27" s="19">
        <f>E25+E26</f>
        <v>1130550</v>
      </c>
      <c r="F27" s="19">
        <f>F25+F26</f>
        <v>1130550</v>
      </c>
      <c r="G27" s="19">
        <f>SUM(G25)</f>
        <v>130550</v>
      </c>
      <c r="H27" s="19">
        <f>SUM(H25:H26)</f>
        <v>1000000</v>
      </c>
      <c r="I27" s="16"/>
      <c r="J27" s="16"/>
      <c r="K27" s="16"/>
      <c r="L27" s="35"/>
    </row>
    <row r="28" spans="1:12" s="63" customFormat="1" ht="25.5" customHeight="1">
      <c r="A28" s="258" t="s">
        <v>6</v>
      </c>
      <c r="B28" s="259"/>
      <c r="C28" s="259"/>
      <c r="D28" s="260"/>
      <c r="E28" s="154">
        <f>F28</f>
        <v>3409786</v>
      </c>
      <c r="F28" s="59">
        <f>G28+H28</f>
        <v>3409786</v>
      </c>
      <c r="G28" s="59">
        <f>G11+G15+G18+G22+G24+G27</f>
        <v>1409786</v>
      </c>
      <c r="H28" s="59">
        <f>H11+H15+H27</f>
        <v>2000000</v>
      </c>
      <c r="I28" s="60">
        <f>I22</f>
        <v>0</v>
      </c>
      <c r="J28" s="59">
        <f>J22</f>
        <v>0</v>
      </c>
      <c r="K28" s="61">
        <f>SUM(K22)</f>
        <v>0</v>
      </c>
      <c r="L28" s="62" t="s">
        <v>22</v>
      </c>
    </row>
    <row r="29" spans="1:12" s="2" customFormat="1" ht="9.75" customHeight="1">
      <c r="A29" s="20"/>
      <c r="B29" s="20"/>
      <c r="C29" s="20"/>
      <c r="D29" s="20"/>
      <c r="E29" s="21"/>
      <c r="F29" s="21"/>
      <c r="G29" s="21"/>
      <c r="H29" s="22"/>
      <c r="I29" s="23"/>
      <c r="J29" s="21"/>
      <c r="K29" s="24"/>
      <c r="L29" s="25"/>
    </row>
    <row r="30" spans="1:11" ht="12" customHeight="1">
      <c r="A30" s="262"/>
      <c r="B30" s="262"/>
      <c r="C30" s="262"/>
      <c r="D30" s="262"/>
      <c r="H30" s="257"/>
      <c r="I30" s="257"/>
      <c r="J30" s="257"/>
      <c r="K30" s="5"/>
    </row>
    <row r="31" ht="10.5" customHeight="1"/>
    <row r="32" spans="8:11" ht="16.5" customHeight="1">
      <c r="H32" s="257" t="s">
        <v>68</v>
      </c>
      <c r="I32" s="257"/>
      <c r="J32" s="257"/>
      <c r="K32" s="5"/>
    </row>
    <row r="34" spans="5:10" ht="12.75">
      <c r="E34" s="153"/>
      <c r="H34" s="257" t="s">
        <v>69</v>
      </c>
      <c r="I34" s="257"/>
      <c r="J34" s="257"/>
    </row>
  </sheetData>
  <mergeCells count="28">
    <mergeCell ref="L5:L8"/>
    <mergeCell ref="I7:I8"/>
    <mergeCell ref="J7:J8"/>
    <mergeCell ref="A15:D15"/>
    <mergeCell ref="F6:F8"/>
    <mergeCell ref="G6:J6"/>
    <mergeCell ref="G7:G8"/>
    <mergeCell ref="H7:H8"/>
    <mergeCell ref="A30:D30"/>
    <mergeCell ref="E1:L1"/>
    <mergeCell ref="F2:L2"/>
    <mergeCell ref="A5:A8"/>
    <mergeCell ref="B5:B8"/>
    <mergeCell ref="C5:C8"/>
    <mergeCell ref="D5:D8"/>
    <mergeCell ref="E5:E8"/>
    <mergeCell ref="F5:J5"/>
    <mergeCell ref="K5:K8"/>
    <mergeCell ref="A24:D24"/>
    <mergeCell ref="A18:D18"/>
    <mergeCell ref="A3:L3"/>
    <mergeCell ref="H34:J34"/>
    <mergeCell ref="A22:D22"/>
    <mergeCell ref="A27:D27"/>
    <mergeCell ref="A28:D28"/>
    <mergeCell ref="H30:J30"/>
    <mergeCell ref="H32:J32"/>
    <mergeCell ref="A11:D11"/>
  </mergeCells>
  <printOptions/>
  <pageMargins left="0.42" right="0.26" top="0.65" bottom="0.42" header="0.38" footer="0.28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2012-05-09T10:19:17Z</cp:lastPrinted>
  <dcterms:created xsi:type="dcterms:W3CDTF">2009-10-15T10:17:39Z</dcterms:created>
  <dcterms:modified xsi:type="dcterms:W3CDTF">2012-05-21T10:24:54Z</dcterms:modified>
  <cp:category/>
  <cp:version/>
  <cp:contentType/>
  <cp:contentStatus/>
</cp:coreProperties>
</file>