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0">'1'!$A$2:$F$137</definedName>
  </definedNames>
  <calcPr fullCalcOnLoad="1"/>
</workbook>
</file>

<file path=xl/sharedStrings.xml><?xml version="1.0" encoding="utf-8"?>
<sst xmlns="http://schemas.openxmlformats.org/spreadsheetml/2006/main" count="838" uniqueCount="408">
  <si>
    <t>Dział</t>
  </si>
  <si>
    <t>Rozdział</t>
  </si>
  <si>
    <t>§</t>
  </si>
  <si>
    <t>Nazwa</t>
  </si>
  <si>
    <t>Rolnictwo i łowiectwo</t>
  </si>
  <si>
    <t>Infrastruktura wodociągowa i sanitacyjna wsi</t>
  </si>
  <si>
    <t>Środki na dofinans.własnych inwestycji gmin pozyskane z innych źródeł</t>
  </si>
  <si>
    <t>Pozostała działalność</t>
  </si>
  <si>
    <t>Wytwarzanie i zaopatrywanie w energię elektryczną, gaz i wodę</t>
  </si>
  <si>
    <t>Dostarczanie wody</t>
  </si>
  <si>
    <t>Wpływy z usług</t>
  </si>
  <si>
    <t>Gospodarka mieszkaniowa</t>
  </si>
  <si>
    <t>Wpływy z opłat za zarząd, użytkowanie i użytkowanie wieczyste</t>
  </si>
  <si>
    <t>010</t>
  </si>
  <si>
    <t>01010</t>
  </si>
  <si>
    <t>01095</t>
  </si>
  <si>
    <t>Administracja publiczna</t>
  </si>
  <si>
    <t>Urzędy wojewódzkie</t>
  </si>
  <si>
    <t>Dotacje celowe otrzymane z budżetu państwa na realiz. Zadań bieżących z zakresu administracji rządowej oraz innych zadań zleconych gminie</t>
  </si>
  <si>
    <t>Urzędy gmin</t>
  </si>
  <si>
    <t>Wpływy z opłat za zezwolenie na sprzedaż alkoholu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</si>
  <si>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</si>
  <si>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</si>
  <si>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</si>
  <si>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</si>
  <si>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Wpływy z podatku dochodowego od osób fizycznych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</si>
  <si>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</si>
  <si>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</si>
  <si>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</si>
  <si>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</si>
  <si>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</si>
  <si>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</si>
  <si>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Podatek od posiadania psów</t>
  </si>
  <si>
    <t>Wpływy z opłaty administracyjnej za czynności urzędowe</t>
  </si>
  <si>
    <t>Wpływy z opłaty skarbowej</t>
  </si>
  <si>
    <t>Udziały gmin w podatkach stanowiących dochód budżetu państwa</t>
  </si>
  <si>
    <t>Podatek dochodowy od osób fizycznych</t>
  </si>
  <si>
    <t>Różne rozliczenia</t>
  </si>
  <si>
    <t>Część oświatowa subwencji ogólnej dla jst</t>
  </si>
  <si>
    <t>Subwencje ogólne z budżetu państwa</t>
  </si>
  <si>
    <t>Część podstawowa subwencji ogólnej dla gmin</t>
  </si>
  <si>
    <t>Część rekompensująca subwencji ogólnej dla gmin</t>
  </si>
  <si>
    <t>Różne rozliczenia finansowe</t>
  </si>
  <si>
    <t>Pozostałe odsetki</t>
  </si>
  <si>
    <t>Oświata i wychowanie</t>
  </si>
  <si>
    <t>Szkoły podstawowe</t>
  </si>
  <si>
    <t>Dochody z najmu i dzierżawy składników majątkowych</t>
  </si>
  <si>
    <t>Gimnazja</t>
  </si>
  <si>
    <t>Dowożenie  uczniów do szkół</t>
  </si>
  <si>
    <t>Wpływy  z usług</t>
  </si>
  <si>
    <t xml:space="preserve">Dotacje celowe otrzymane z budżetu państwa na realiz. własnych zadań bieżących  gmin </t>
  </si>
  <si>
    <t>Opieka społeczna</t>
  </si>
  <si>
    <t>Składki na ubezpieczenia zdrowotne opłacane za osoby pobierające niektóre świadczenia z pomocy społecznej</t>
  </si>
  <si>
    <t>Zasiłki rodzinne, pielęgnacyjne i wychowawcze</t>
  </si>
  <si>
    <t>Usługi opiekuńcze i specjalistyczne usługi opiekuńcze</t>
  </si>
  <si>
    <t>Wpływy z różnych dochodów</t>
  </si>
  <si>
    <t>Edukacyjna opieka wychowawcza</t>
  </si>
  <si>
    <t>Gospodarka komunalna i ochrona środowiska</t>
  </si>
  <si>
    <t>Oświetlenie ulic, placów i dróg</t>
  </si>
  <si>
    <t>Dotacje celowe otrzymane z budżetu państwa na inwestycje i zakupy inwestycyjne z zakresu administracji rządowej oraz innych zadań zleconych gminom</t>
  </si>
  <si>
    <t>O g ó ł e m</t>
  </si>
  <si>
    <t>Odsetki od nieterminowych wpłat z tyt. podatków i opłat</t>
  </si>
  <si>
    <t>Podatek dochodowy od osób prawnych</t>
  </si>
  <si>
    <t>Ośrodki pomocy społecznej</t>
  </si>
  <si>
    <t>Pokrycie deficytu budżetowego:</t>
  </si>
  <si>
    <t>§955</t>
  </si>
  <si>
    <t>§952</t>
  </si>
  <si>
    <t>Wybory do rad gmin, rad powiatów i sejmików</t>
  </si>
  <si>
    <t>Wpływy z innych lokalnych opłat</t>
  </si>
  <si>
    <t>Wpływy z innych opłat stanowiących dochody jst na podst. ustaw</t>
  </si>
  <si>
    <t>307.200</t>
  </si>
  <si>
    <t>Przewodniczący  Rady Gminy</t>
  </si>
  <si>
    <t>Mirosław Byczak</t>
  </si>
  <si>
    <t>Plan  dochodów Budżetu Gminy Jaktorów</t>
  </si>
  <si>
    <t>Plan na 2004</t>
  </si>
  <si>
    <t>na rok 2004</t>
  </si>
  <si>
    <t>Przewid. 
wykon. 2003</t>
  </si>
  <si>
    <t>Referenda ogólnokrajowe i konstytucyjne</t>
  </si>
  <si>
    <t>Dochody od osób prawnych, od osób fizycznych i od innych jednostek nie posiadających osobowości prawnej oraz wydatki związane z ich poborem</t>
  </si>
  <si>
    <t xml:space="preserve">Wpływy z podatku rolnego, podatku leśnego, podatku od czynności cywilnoprawnych , podatku od spadków i darowizn oraz podatków i opłat lokalnych </t>
  </si>
  <si>
    <t>Zasiłki i pomoc w naturze oraz składki na ubezpieczenia społeczne</t>
  </si>
  <si>
    <t>Wpłaty z odpłatnego nabycia prawa własności nieruchomości</t>
  </si>
  <si>
    <t>Podatek od działalności gospodarczej osób fizycznych opłacany w formie karty podatkowej</t>
  </si>
  <si>
    <t>0830</t>
  </si>
  <si>
    <t>0750</t>
  </si>
  <si>
    <t>0920</t>
  </si>
  <si>
    <t>0470</t>
  </si>
  <si>
    <t>0770</t>
  </si>
  <si>
    <t>0350</t>
  </si>
  <si>
    <t>0910</t>
  </si>
  <si>
    <t>0310</t>
  </si>
  <si>
    <t>0320</t>
  </si>
  <si>
    <t>0330</t>
  </si>
  <si>
    <t>0340</t>
  </si>
  <si>
    <t>0360</t>
  </si>
  <si>
    <t>0370</t>
  </si>
  <si>
    <t>0450</t>
  </si>
  <si>
    <t>0490</t>
  </si>
  <si>
    <t>0500</t>
  </si>
  <si>
    <t>0970</t>
  </si>
  <si>
    <t>0410</t>
  </si>
  <si>
    <t>0480</t>
  </si>
  <si>
    <t>0010</t>
  </si>
  <si>
    <t>0020</t>
  </si>
  <si>
    <t>2010</t>
  </si>
  <si>
    <t>6290</t>
  </si>
  <si>
    <t>Gospodarka gruntami i nieruchomościami</t>
  </si>
  <si>
    <t>Część wyrównawcza subwencji ogólnej dla gmin</t>
  </si>
  <si>
    <t>Dotacje celowe otrzymane z budżetu państwa na realiz. zadań bieżących z zakresu administracji rządowej oraz innych zadań zleconych gminie</t>
  </si>
  <si>
    <t>Zasiłki i pomoc w naturze</t>
  </si>
  <si>
    <t>Gospodarka ściekowa i ochrona wód</t>
  </si>
  <si>
    <t>Zał. Nr 1 do uchwały Nr XXI/138/2004</t>
  </si>
  <si>
    <t>2360</t>
  </si>
  <si>
    <t xml:space="preserve">Dochody jst związane z realizacją zadań z zakresu administracji rządowej oraz innych zadań zleconych ustawami </t>
  </si>
  <si>
    <t>Przychody z zaciągnietych pożyczek i kredytów na rynku krajowym  -             390.000,-zł</t>
  </si>
  <si>
    <t>Inne źródła  (pozostałość środków na rach. bankowycm na koniec roku)          356.000</t>
  </si>
  <si>
    <t xml:space="preserve">                                                        Rady Gminy Jaktorów</t>
  </si>
  <si>
    <t xml:space="preserve">                                                                 z dnia  19 stycznia 2004r</t>
  </si>
  <si>
    <t>Zał. Nr 2 do uchwałyNr XXI/138/2004</t>
  </si>
  <si>
    <t xml:space="preserve">                                                                 Rady Gminy Jaktorów</t>
  </si>
  <si>
    <t xml:space="preserve">                                                                                                       z dnia 19 stycznia 2004r</t>
  </si>
  <si>
    <t>WYDATKI BUDŻETU GMINY JAKTORÓW</t>
  </si>
  <si>
    <t>NA ROK 2004</t>
  </si>
  <si>
    <t>N a z w a</t>
  </si>
  <si>
    <t>Przewidyw. 
wykon. 2003</t>
  </si>
  <si>
    <t>Plan na 
2004r</t>
  </si>
  <si>
    <t>Wydatki inwestycyjne jednostek budżetowych</t>
  </si>
  <si>
    <t>01030</t>
  </si>
  <si>
    <t>Izby Rolnicze</t>
  </si>
  <si>
    <t>Wpłaty gmin na rzecz izb rolniczych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</si>
  <si>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</si>
  <si>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</si>
  <si>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</si>
  <si>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</si>
  <si>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</si>
  <si>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Wydatki na zakupy inwestycyjne</t>
  </si>
  <si>
    <t>Transport</t>
  </si>
  <si>
    <t>Drogi publiczne gminne</t>
  </si>
  <si>
    <t>Różne jednostki obsługi gospodarki mieszkaniowej</t>
  </si>
  <si>
    <t>Wydatki na zakupy inwestycyjne jedn. budżetowych</t>
  </si>
  <si>
    <t>Działalność usługowa</t>
  </si>
  <si>
    <t>Plany zagospodarowania przestrzennego</t>
  </si>
  <si>
    <t>Dotacje przekazane gminie na zadania bieżące realizowane na podst. porozumień</t>
  </si>
  <si>
    <t>Pozostała działalność   (cmentarz wojenny)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</si>
  <si>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</si>
  <si>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</si>
  <si>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</si>
  <si>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</si>
  <si>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</si>
  <si>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Rady gmin</t>
  </si>
  <si>
    <t>Różne wydatki na rzecz osób fizycznych</t>
  </si>
  <si>
    <t>Zakup uslug pozostałych</t>
  </si>
  <si>
    <t>Składki na PFRON</t>
  </si>
  <si>
    <t>zakup drobnego wyposażenia, prasy, druków</t>
  </si>
  <si>
    <t>Podróże służbowe krajowe</t>
  </si>
  <si>
    <t>Pobór podatków, opłat i niepodatkowych należności budżetowych</t>
  </si>
  <si>
    <t>Wynagrodzenia agencyjno-prowizyjne</t>
  </si>
  <si>
    <t>Urzędy naczelnych organów władzy państwowej, kontroli i ochrony prawa</t>
  </si>
  <si>
    <t>Wyboty do rad gmin, rad powiatów i sejmików</t>
  </si>
  <si>
    <t>Zakup  usług pozostałych</t>
  </si>
  <si>
    <t>Jednostki terenowe Policji</t>
  </si>
  <si>
    <t>Wpłaty jednostek na rzecz środków specjalnych</t>
  </si>
  <si>
    <t>Ochotnicze straże pożarne</t>
  </si>
  <si>
    <t>Nagrody i wydatki  osob. nie zalicz. do wynagr.</t>
  </si>
  <si>
    <t>Obsługa długu publicznego</t>
  </si>
  <si>
    <t>Obsługa papierów wartościowych, kredytów i pożyczek</t>
  </si>
  <si>
    <t>Rozliczenia z bankami</t>
  </si>
  <si>
    <t>Odsetki i dyskonto od krajowych skarbowych papierów wartościowych oraz pożyczek i kredytów</t>
  </si>
  <si>
    <t xml:space="preserve">Różne rozliczenia </t>
  </si>
  <si>
    <t>Rezerwy ogólne i celowe</t>
  </si>
  <si>
    <t>Stypendia oraz inne formy pomocy dla uczniów</t>
  </si>
  <si>
    <t>Zakup pomocy naukowych, dydaktycznych</t>
  </si>
  <si>
    <t>Przedszkola przy szkołach podstawowych</t>
  </si>
  <si>
    <t>Dowożenie uczniów do szkół</t>
  </si>
  <si>
    <t>Dokształcanie i doskonalenie nauczycieli</t>
  </si>
  <si>
    <t>Ochrona zdrowia</t>
  </si>
  <si>
    <t>Przeciwdziałanie alkoholizmowi</t>
  </si>
  <si>
    <t>Świadczenia społeczne</t>
  </si>
  <si>
    <t>Składki na ubezpieczenia zdrowotne za niektóre osoby pobierające świadczenia z pomocy społecznej</t>
  </si>
  <si>
    <t xml:space="preserve">Składki na ubezpieczenia zdrowotne </t>
  </si>
  <si>
    <t>Usługi opiekuńcze</t>
  </si>
  <si>
    <t>Świetlice szkolne</t>
  </si>
  <si>
    <t>Oczyszczanie miast i wsi</t>
  </si>
  <si>
    <t>Kultura i ochrona dziedzictwa narodowego</t>
  </si>
  <si>
    <t>Biblioteki</t>
  </si>
  <si>
    <t>Zakup pomocy naukowych, dydaktycznych i książek</t>
  </si>
  <si>
    <t>Kultura fizyczna i sport</t>
  </si>
  <si>
    <t>Zadania w zakresie kultury fizycznej i sportu</t>
  </si>
  <si>
    <t>Spłata kredytu i pożyczek</t>
  </si>
  <si>
    <t>Dz757Rozdz75702§992 - 1.052.850</t>
  </si>
  <si>
    <t xml:space="preserve">                                                                 Przewodniczący Rady Gminy</t>
  </si>
  <si>
    <t xml:space="preserve">                                                             Mirosław Byczak</t>
  </si>
  <si>
    <t xml:space="preserve">                                                                 Zał. Nr 3 do uchwały   
                                                                 Nr XXI/138/2004</t>
  </si>
  <si>
    <t>Rady Gminy Jaktorów</t>
  </si>
  <si>
    <t>z dnia  19 stycznia 2004r</t>
  </si>
  <si>
    <t>Przychody i rozchody budżetu Gminy</t>
  </si>
  <si>
    <t>na rok 2004.</t>
  </si>
  <si>
    <t>Lp</t>
  </si>
  <si>
    <t>Klasyfikacja przychodów i rozchodów</t>
  </si>
  <si>
    <t>Kwota</t>
  </si>
  <si>
    <t>I</t>
  </si>
  <si>
    <t>Przychody</t>
  </si>
  <si>
    <t>Przychody z zaciągniętych pożyczek i kredytów na rynku krajowym</t>
  </si>
  <si>
    <t>Nadwyżki z lat ubiegłych</t>
  </si>
  <si>
    <t>§957</t>
  </si>
  <si>
    <t>Inne źródła, w tym:                  
 środki na pokrycie deficytu</t>
  </si>
  <si>
    <t>Razem przychody</t>
  </si>
  <si>
    <t>II</t>
  </si>
  <si>
    <t>Rozchody</t>
  </si>
  <si>
    <t>Spłata kredytów i pożyczek</t>
  </si>
  <si>
    <t>§ 992</t>
  </si>
  <si>
    <t>Wykup papierów wartościowych</t>
  </si>
  <si>
    <t>§ 982</t>
  </si>
  <si>
    <t>Udzielone z budżetu pożyczki</t>
  </si>
  <si>
    <t>§ 991</t>
  </si>
  <si>
    <t>Razem rozchody</t>
  </si>
  <si>
    <t>Informacje uzupełniające:</t>
  </si>
  <si>
    <t>Planowane dochody</t>
  </si>
  <si>
    <t>Planowane wydatki</t>
  </si>
  <si>
    <t>Wynik</t>
  </si>
  <si>
    <t>- różnica między 1 i 2 (+)</t>
  </si>
  <si>
    <t>- różnica między 2 i 1 (-)</t>
  </si>
  <si>
    <t>I.</t>
  </si>
  <si>
    <t xml:space="preserve">Pokrycie deficytu (niedoboru) budżetu                     </t>
  </si>
  <si>
    <t>Nadwyżką budżetową z lat ubiegłych</t>
  </si>
  <si>
    <t>Kredytem  długoterminowym</t>
  </si>
  <si>
    <t>Pożyczką długoterminową (WFOŚ)</t>
  </si>
  <si>
    <t>Inne źródła (pozostałość środków na rach.bank.)</t>
  </si>
  <si>
    <t>Przewodniczący Rady Gminy</t>
  </si>
  <si>
    <t>Zał. Nr 4 do uchwały Nr XXI/138/2004</t>
  </si>
  <si>
    <t xml:space="preserve">                                                                                    Rady Gminy Jaktorów</t>
  </si>
  <si>
    <t xml:space="preserve">                                                                                  z dnia  19 stycznia 2004r</t>
  </si>
  <si>
    <t>Plan  finansowy  dochodów i wydatków  na realizację zadań z zakresu</t>
  </si>
  <si>
    <t xml:space="preserve">            administracji  rządowej zleconych gminie ustawami</t>
  </si>
  <si>
    <t>oraz  plan dochodów budżetu Państwa związanych z realizacją tych zadań na rok 2004.</t>
  </si>
  <si>
    <t>Dochody</t>
  </si>
  <si>
    <t>Dotacje celowe otrzymane z budżetu państwa na realizację zadań bieżących z zakresu administracji rządowej oraz innych zadań zleconych gminie</t>
  </si>
  <si>
    <t>Pomoc społeczna</t>
  </si>
  <si>
    <t>Usługi opiekuńcze i specjalist. usługi opiekuńcze</t>
  </si>
  <si>
    <t>Ogółem</t>
  </si>
  <si>
    <t>Wydatki</t>
  </si>
  <si>
    <t>Plan dochodów budżetu państwa</t>
  </si>
  <si>
    <t>0690</t>
  </si>
  <si>
    <t>Dochody budżetu państwa zwiazane z realizacją zadań zlecanych jednostkom samorządu terytorialnego</t>
  </si>
  <si>
    <t>z tego:</t>
  </si>
  <si>
    <t>dochody podlegajace przekazaniu do budżetu państwa</t>
  </si>
  <si>
    <t>dochody jednostki samorzadu terytorialnego</t>
  </si>
  <si>
    <t>Ogółem dochody</t>
  </si>
  <si>
    <t>Uzasadnienie:</t>
  </si>
  <si>
    <t xml:space="preserve"> Plan dochodów  podlegających przekazaniu do budżetu państwa został ustalony w piśmie Nr.FIN.I.-301/3011/163/2003 Mazowieckiego Urzędu Wojewódzkiego w Warszawie, w związku z realizacją zadań z zakresu administracji rządowej (opłaty za wydanie dowodów osobistych).</t>
  </si>
  <si>
    <t xml:space="preserve">                                                                                                Mirosław  Byczak</t>
  </si>
  <si>
    <t xml:space="preserve">                                                                                                                                                                 Zał. Nr 5 do uchwały    
                                                                                                                                                            Nr XXI/138/2004</t>
  </si>
  <si>
    <t xml:space="preserve">                                                                                                                                                                       Rady Gminy Jaktorów</t>
  </si>
  <si>
    <t xml:space="preserve">                                                                                                                                                                      z  dnia  19 stycznia 2004r</t>
  </si>
  <si>
    <t>PROGNOZA DŁUGU GMINY JAKTORÓW na dzień 31 grudnia 2004 i lata następne</t>
  </si>
  <si>
    <t>A</t>
  </si>
  <si>
    <t>Planowane dochody Gminy w latach:</t>
  </si>
  <si>
    <t>Kwota zadłużenia na dzień 31 grudnia 2004r</t>
  </si>
  <si>
    <t>Wyszczególnienie</t>
  </si>
  <si>
    <t>Kwota zadłużenia na dzień 31 grudnia 2003</t>
  </si>
  <si>
    <t>Planowana kwota spłat w 2004r</t>
  </si>
  <si>
    <t>Planowana kwota spłat w 2005r</t>
  </si>
  <si>
    <t>Planowana kwota spłat w 2006r</t>
  </si>
  <si>
    <t>Planowana kwota spłat w 2007r</t>
  </si>
  <si>
    <t>Planowana kwota spłat w 2008r</t>
  </si>
  <si>
    <t>Planowana kwota spłat w 2009r</t>
  </si>
  <si>
    <t>Planowana kwota spłat w 20010r</t>
  </si>
  <si>
    <t>E</t>
  </si>
  <si>
    <t>Zobowiązania wg tytułów dłużnych(E1+E2+E3+E5)</t>
  </si>
  <si>
    <t>E1</t>
  </si>
  <si>
    <t>z tego:   
 emisja papierów wartościowych</t>
  </si>
  <si>
    <t>E2</t>
  </si>
  <si>
    <t>Kredyty i pożyczki</t>
  </si>
  <si>
    <t>E3</t>
  </si>
  <si>
    <t>przyjęte depozyty</t>
  </si>
  <si>
    <t>E4</t>
  </si>
  <si>
    <t>w tym: 
depozyty zbywalne</t>
  </si>
  <si>
    <t>E5</t>
  </si>
  <si>
    <t>wymagalne zobowiązania (E6+E9)</t>
  </si>
  <si>
    <t>E6</t>
  </si>
  <si>
    <t>z tego: jednostek budżetowych</t>
  </si>
  <si>
    <t>E7</t>
  </si>
  <si>
    <t>w tym z tytułu:
dostawy towarów i usług</t>
  </si>
  <si>
    <t>E8</t>
  </si>
  <si>
    <t>składek na ubezpieczenia społeczne i Fundusz Pracy</t>
  </si>
  <si>
    <t>E9</t>
  </si>
  <si>
    <t>wynikających z ustaw i orzeczeń sądu, udzielonych poręczeń i gwarancji</t>
  </si>
  <si>
    <t xml:space="preserve">                                                              Zał Nr 6</t>
  </si>
  <si>
    <t xml:space="preserve">                                                                          do uchwały Nr XXI/138/2004</t>
  </si>
  <si>
    <t xml:space="preserve">                                                                              Rady Gminy Jaktorów</t>
  </si>
  <si>
    <t xml:space="preserve">                                                                             z dnia 19 stycznia 2004r</t>
  </si>
  <si>
    <t>PLAN      FINANSOWY</t>
  </si>
  <si>
    <t>Gminnego Funduszu Ochrony Środowiska i Gospodarki Wodnej</t>
  </si>
  <si>
    <t>Rozdz 90011 - Fundusz Ochrony Środowiska i Gospodarki Wodnej</t>
  </si>
  <si>
    <t>Dział 900</t>
  </si>
  <si>
    <t>Treść</t>
  </si>
  <si>
    <t>Stan funduszu na początku roku - przewidyw.  wykonanie</t>
  </si>
  <si>
    <t>Przychody ogółem</t>
  </si>
  <si>
    <t>w tym: 
§ 0690-Wpływy z różnych opłat</t>
  </si>
  <si>
    <t>§ 0920 - Pozostałe odsetki</t>
  </si>
  <si>
    <t>Wydatki ogółem</t>
  </si>
  <si>
    <t>w tym:
§4300 - Zakup usług pozostałych</t>
  </si>
  <si>
    <t xml:space="preserve">   1. likwidacja dzikich wysypisk</t>
  </si>
  <si>
    <t xml:space="preserve">   2. urządzanie terenów zielonych</t>
  </si>
  <si>
    <t xml:space="preserve">   3. edukacja ekologiczna</t>
  </si>
  <si>
    <t xml:space="preserve">   4. wykonanie tablic ostrzegawczych</t>
  </si>
  <si>
    <t xml:space="preserve">   5. modernizacja urządzeń ochrony przeciwpowodziowej</t>
  </si>
  <si>
    <t xml:space="preserve">   6. Inne wydatki (koszty obsługi bankowej)</t>
  </si>
  <si>
    <t>Stan funduszu na koniec roku /1+2 - 3/</t>
  </si>
  <si>
    <t xml:space="preserve">                                               Przewodniczący Rady Gminy</t>
  </si>
  <si>
    <t xml:space="preserve">                                                                        Mirosław Byczak</t>
  </si>
  <si>
    <t xml:space="preserve">                                                 Zał Nr. 7</t>
  </si>
  <si>
    <t>Zał. Nr 7</t>
  </si>
  <si>
    <t xml:space="preserve">                                                                                                                                 Do uchwały Nr XXI/ 138/2004</t>
  </si>
  <si>
    <t xml:space="preserve">                                                                                                                     Rady Gminy Jaktorów</t>
  </si>
  <si>
    <t xml:space="preserve">                                                                                                                         z dnia  19 stycznia 2004r</t>
  </si>
  <si>
    <t>Plan przychodów i wydatków środków specjalnych na rok 2004</t>
  </si>
  <si>
    <t>Nazwa środka 
specjalnego</t>
  </si>
  <si>
    <t>Stan środków na początek roku (pw)</t>
  </si>
  <si>
    <t>Planowane przychody</t>
  </si>
  <si>
    <t>Stan środków na koniec roku</t>
  </si>
  <si>
    <t>Pas drogowy</t>
  </si>
  <si>
    <t>Transport i łączność</t>
  </si>
  <si>
    <t>Wpływy z różnych opłat</t>
  </si>
  <si>
    <t>usługi w zakresie remontów dróg</t>
  </si>
  <si>
    <t>usługi w zakresie utrzymania dróg</t>
  </si>
  <si>
    <t>Razem Dział 600</t>
  </si>
  <si>
    <t>Hala sportowa</t>
  </si>
  <si>
    <t>zakup środków czystości, sprzetu sportowego, drobnego wyposażenia</t>
  </si>
  <si>
    <t>wywóz nieczystości, koszty obsługi bankowej, ekwiwalenty sędziowskie, obsługa imprez sportowych</t>
  </si>
  <si>
    <t>Razem Dział 801</t>
  </si>
  <si>
    <t xml:space="preserve">                                                                                                                   Zał Nr 8 do uchwały Nr XXI/138/2004</t>
  </si>
  <si>
    <t xml:space="preserve">                                                                                                               Rady Gminy Jaktorów</t>
  </si>
  <si>
    <t xml:space="preserve">                                                                                                                     z dnia  19 stycznia 2004r</t>
  </si>
  <si>
    <t>Wydatki  na  zadania  inwestycyjne  na   rok 2004</t>
  </si>
  <si>
    <t>oraz wieloletnie programy inwestycyjne</t>
  </si>
  <si>
    <t>Nazwa zadania</t>
  </si>
  <si>
    <t>Okres realizacji zadania</t>
  </si>
  <si>
    <t xml:space="preserve">Łączne nakłady
7+10 +11+12+
13
</t>
  </si>
  <si>
    <t>Wysokość wydatków w latach:</t>
  </si>
  <si>
    <t>Ogółem
8+9</t>
  </si>
  <si>
    <t>Środki własne</t>
  </si>
  <si>
    <t>pożyczka z WFOŚiGW</t>
  </si>
  <si>
    <t xml:space="preserve">Środki 
do 
pozyska
nia ( inne źródła)
</t>
  </si>
  <si>
    <t>Środki  własne</t>
  </si>
  <si>
    <t>środki własne</t>
  </si>
  <si>
    <t>6050</t>
  </si>
  <si>
    <t>Budowa sieci wodociągowej wraz z przyłączami w mjsc. Jaktorów-osiedle Blich, Budy Grzybek, Budy Stare, Budy Zosine</t>
  </si>
  <si>
    <t>Modernizacja SUW w Kozerach</t>
  </si>
  <si>
    <t>razem dział 010</t>
  </si>
  <si>
    <t>Zakup dwóch pomp do stacji uzdatniania wody</t>
  </si>
  <si>
    <t>Budowa nawierzchni asfaltowej drogi w Henryszewie</t>
  </si>
  <si>
    <t>Ciąg pieszo-rowerowy</t>
  </si>
  <si>
    <t>2006 - 2007</t>
  </si>
  <si>
    <t>razem dział 600</t>
  </si>
  <si>
    <t>Zakup środka trwałego (budynku) w Międzyborowie</t>
  </si>
  <si>
    <t>Rozbudowa budynku Urzędu Gminy</t>
  </si>
  <si>
    <t>2005 - 2006</t>
  </si>
  <si>
    <t>Budowa parkingu przy Urzędzie</t>
  </si>
  <si>
    <t>2006-2007</t>
  </si>
  <si>
    <t>Budowa garażu przy Urzędzie Gminy</t>
  </si>
  <si>
    <t>Zakup dwóch zestawów komputerowych</t>
  </si>
  <si>
    <t>razem Dział 750</t>
  </si>
  <si>
    <t xml:space="preserve">Wykonanie termoizolacji oraz wymiana okien w obiektach oświatowych - razem
</t>
  </si>
  <si>
    <t>1/ Szkoła Podst. w Jaktorowie</t>
  </si>
  <si>
    <t>2/ Szkoła Podst. w Międzyborowie</t>
  </si>
  <si>
    <t>3/ Gimnazjum w Jaktorowie</t>
  </si>
  <si>
    <t>Wyposażenie gabinetów dentystycznych - razem</t>
  </si>
  <si>
    <t>Szkoła Podst. w Jaktorowie</t>
  </si>
  <si>
    <t>Szkoła Podst. w Międzyborowie</t>
  </si>
  <si>
    <t>Budowa Gimnazjum w Międzyborowie - rozliczenie inwestycji</t>
  </si>
  <si>
    <t>2002-
2004</t>
  </si>
  <si>
    <t>Wyposażenie Gimnazjum w Międzyborowie</t>
  </si>
  <si>
    <t>Wykup terenu pod boisko szkolne w Międzyborowie</t>
  </si>
  <si>
    <t>razem dział 801</t>
  </si>
  <si>
    <t>900</t>
  </si>
  <si>
    <t>90001</t>
  </si>
  <si>
    <t>Budowa sieci kanalizacyjnej  w gminie - strona południowa</t>
  </si>
  <si>
    <t>2004-2006</t>
  </si>
  <si>
    <t>Budowa nowych punktów świetlnych na ul. Kościuszki w Budach Starych (46.830,-zł), ul.Chełmońskiego w Budach Grzybek (6.170,-zł)</t>
  </si>
  <si>
    <t>2004-2005</t>
  </si>
  <si>
    <t>Budowa punktów świetlnych na ul. Cichej w Jaktorowie(dokończenie)</t>
  </si>
  <si>
    <t>Razem dział 900</t>
  </si>
  <si>
    <t>Budowa boiska sportowego w Międzyborowie - kontynuacja</t>
  </si>
  <si>
    <t xml:space="preserve">
2004</t>
  </si>
  <si>
    <t xml:space="preserve">                                                 Zał Nr.9</t>
  </si>
  <si>
    <t xml:space="preserve">                                                             do uchwały Nr XXI/ 138 /2004</t>
  </si>
  <si>
    <t xml:space="preserve">                                                            Rady Gminy Jaktorów</t>
  </si>
  <si>
    <t xml:space="preserve">                                                         z dnia  19 stycznia 2004r</t>
  </si>
  <si>
    <t>Plan zadań</t>
  </si>
  <si>
    <t>realizowanych z tytułu wydanych zezwoleń</t>
  </si>
  <si>
    <t>na sprzedaż napojów alkoholowych</t>
  </si>
  <si>
    <t>Plan dochodów</t>
  </si>
  <si>
    <t>Klasyfikacja budżetowa</t>
  </si>
  <si>
    <t>Dział 756</t>
  </si>
  <si>
    <t>Rozdział 75618</t>
  </si>
  <si>
    <t>Wplywy z innych opłat stanowiacych dochody jst na podstawie ustaw</t>
  </si>
  <si>
    <t>§0480</t>
  </si>
  <si>
    <t>Plan wydatków</t>
  </si>
  <si>
    <t>Dział 851</t>
  </si>
  <si>
    <t>Rozdz 85154</t>
  </si>
  <si>
    <t>§3030</t>
  </si>
  <si>
    <t>§3110</t>
  </si>
  <si>
    <t>§4210</t>
  </si>
  <si>
    <t>§4300</t>
  </si>
  <si>
    <t>§4410</t>
  </si>
  <si>
    <t>Ogółem wydatki</t>
  </si>
  <si>
    <t xml:space="preserve">                                                                             Mirosław Byczak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</si>
</sst>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1"/>
      <name val="Arial CE"/>
      <family val="2"/>
    </font>
    <font>
      <sz val="12"/>
      <name val="Times New Roman CE"/>
      <family val="1"/>
    </font>
    <font>
      <i/>
      <sz val="12"/>
      <name val="Times New Roman CE"/>
      <family val="1"/>
    </font>
    <font>
      <i/>
      <sz val="12"/>
      <name val="Arial CE"/>
      <family val="0"/>
    </font>
    <font>
      <b/>
      <i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/>
    </xf>
    <xf numFmtId="3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3" fontId="2" fillId="0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vertical="top" wrapText="1"/>
    </xf>
    <xf numFmtId="3" fontId="2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1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0" xfId="0" applyFont="1" applyAlignment="1">
      <alignment/>
    </xf>
    <xf numFmtId="0" fontId="10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6"/>
  <sheetViews>
    <sheetView tabSelected="1" workbookViewId="0" topLeftCell="A1">
      <selection activeCell="D2" sqref="D2:F2"/>
    </sheetView>
  </sheetViews>
  <sheetFormatPr defaultColWidth="9.00390625" defaultRowHeight="12.75"/>
  <cols>
    <col min="1" max="1" width="6.25390625" style="4" customWidth="1"/>
    <col min="2" max="2" width="8.875" style="4" customWidth="1"/>
    <col min="3" max="3" width="6.625" style="4" customWidth="1"/>
    <col min="4" max="4" width="47.00390625" style="4" customWidth="1"/>
    <col min="5" max="5" width="12.00390625" style="4" customWidth="1"/>
    <col min="6" max="6" width="11.75390625" style="4" customWidth="1"/>
    <col min="7" max="16384" width="9.125" style="4" customWidth="1"/>
  </cols>
  <sheetData>
    <row r="2" spans="4:6" ht="15.75" customHeight="1">
      <c r="D2" s="148" t="s">
        <v>111</v>
      </c>
      <c r="E2" s="148"/>
      <c r="F2" s="148"/>
    </row>
    <row r="3" spans="4:6" ht="14.25">
      <c r="D3" s="149" t="s">
        <v>116</v>
      </c>
      <c r="E3" s="149"/>
      <c r="F3" s="149"/>
    </row>
    <row r="4" spans="4:6" ht="13.5" customHeight="1">
      <c r="D4" s="149" t="s">
        <v>117</v>
      </c>
      <c r="E4" s="149"/>
      <c r="F4" s="149"/>
    </row>
    <row r="5" spans="3:5" ht="22.5" customHeight="1">
      <c r="C5" s="152" t="s">
        <v>73</v>
      </c>
      <c r="D5" s="152"/>
      <c r="E5" s="152"/>
    </row>
    <row r="6" spans="3:4" ht="15" customHeight="1">
      <c r="C6" s="152" t="s">
        <v>75</v>
      </c>
      <c r="D6" s="152"/>
    </row>
    <row r="7" ht="15.75" customHeight="1"/>
    <row r="8" spans="1:6" ht="39.75" customHeight="1">
      <c r="A8" s="1" t="s">
        <v>0</v>
      </c>
      <c r="B8" s="1" t="s">
        <v>1</v>
      </c>
      <c r="C8" s="1" t="s">
        <v>2</v>
      </c>
      <c r="D8" s="1" t="s">
        <v>3</v>
      </c>
      <c r="E8" s="7" t="s">
        <v>76</v>
      </c>
      <c r="F8" s="7" t="s">
        <v>74</v>
      </c>
    </row>
    <row r="9" spans="1:6" ht="16.5" customHeight="1">
      <c r="A9" s="2">
        <v>1</v>
      </c>
      <c r="B9" s="2">
        <v>2</v>
      </c>
      <c r="C9" s="2">
        <v>3</v>
      </c>
      <c r="D9" s="2">
        <v>4</v>
      </c>
      <c r="E9" s="8">
        <v>5</v>
      </c>
      <c r="F9" s="8">
        <v>6</v>
      </c>
    </row>
    <row r="10" spans="1:6" s="12" customFormat="1" ht="19.5" customHeight="1">
      <c r="A10" s="9" t="s">
        <v>13</v>
      </c>
      <c r="B10" s="10"/>
      <c r="C10" s="10"/>
      <c r="D10" s="10" t="s">
        <v>4</v>
      </c>
      <c r="E10" s="11">
        <f>E11+E13</f>
        <v>141255</v>
      </c>
      <c r="F10" s="11">
        <f>F11+F13</f>
        <v>900</v>
      </c>
    </row>
    <row r="11" spans="1:6" ht="15.75" customHeight="1">
      <c r="A11" s="13"/>
      <c r="B11" s="14" t="s">
        <v>14</v>
      </c>
      <c r="C11" s="13"/>
      <c r="D11" s="13" t="s">
        <v>5</v>
      </c>
      <c r="E11" s="15">
        <f>E12</f>
        <v>140000</v>
      </c>
      <c r="F11" s="13"/>
    </row>
    <row r="12" spans="1:6" ht="28.5">
      <c r="A12" s="13"/>
      <c r="B12" s="13"/>
      <c r="C12" s="2">
        <v>6290</v>
      </c>
      <c r="D12" s="16" t="s">
        <v>6</v>
      </c>
      <c r="E12" s="15">
        <v>140000</v>
      </c>
      <c r="F12" s="11">
        <v>0</v>
      </c>
    </row>
    <row r="13" spans="1:6" ht="18.75" customHeight="1">
      <c r="A13" s="13"/>
      <c r="B13" s="14" t="s">
        <v>15</v>
      </c>
      <c r="C13" s="13"/>
      <c r="D13" s="13" t="s">
        <v>7</v>
      </c>
      <c r="E13" s="13">
        <f>E14+E15</f>
        <v>1255</v>
      </c>
      <c r="F13" s="13">
        <f>F14+F15</f>
        <v>900</v>
      </c>
    </row>
    <row r="14" spans="1:6" ht="16.5" customHeight="1">
      <c r="A14" s="13"/>
      <c r="B14" s="13"/>
      <c r="C14" s="14" t="s">
        <v>84</v>
      </c>
      <c r="D14" s="16" t="s">
        <v>46</v>
      </c>
      <c r="E14" s="13">
        <v>940</v>
      </c>
      <c r="F14" s="13">
        <v>900</v>
      </c>
    </row>
    <row r="15" spans="1:6" ht="15.75" customHeight="1">
      <c r="A15" s="13"/>
      <c r="B15" s="13"/>
      <c r="C15" s="14" t="s">
        <v>83</v>
      </c>
      <c r="D15" s="17" t="s">
        <v>10</v>
      </c>
      <c r="E15" s="18">
        <v>315</v>
      </c>
      <c r="F15" s="18">
        <v>0</v>
      </c>
    </row>
    <row r="16" spans="1:7" s="12" customFormat="1" ht="27" customHeight="1">
      <c r="A16" s="19">
        <v>400</v>
      </c>
      <c r="B16" s="20"/>
      <c r="C16" s="20"/>
      <c r="D16" s="21" t="s">
        <v>8</v>
      </c>
      <c r="E16" s="22">
        <f>E17</f>
        <v>221400</v>
      </c>
      <c r="F16" s="22">
        <f>F17</f>
        <v>241400</v>
      </c>
      <c r="G16" s="23"/>
    </row>
    <row r="17" spans="1:7" ht="17.25" customHeight="1">
      <c r="A17" s="24"/>
      <c r="B17" s="24">
        <v>40002</v>
      </c>
      <c r="C17" s="24"/>
      <c r="D17" s="13" t="s">
        <v>9</v>
      </c>
      <c r="E17" s="15">
        <f>E18+E19</f>
        <v>221400</v>
      </c>
      <c r="F17" s="15">
        <f>F18+F19</f>
        <v>241400</v>
      </c>
      <c r="G17" s="25"/>
    </row>
    <row r="18" spans="1:7" ht="15.75" customHeight="1">
      <c r="A18" s="24"/>
      <c r="B18" s="24"/>
      <c r="C18" s="14" t="s">
        <v>83</v>
      </c>
      <c r="D18" s="13" t="s">
        <v>10</v>
      </c>
      <c r="E18" s="15">
        <v>220000</v>
      </c>
      <c r="F18" s="15">
        <v>240000</v>
      </c>
      <c r="G18" s="25"/>
    </row>
    <row r="19" spans="1:7" ht="15.75" customHeight="1">
      <c r="A19" s="24"/>
      <c r="B19" s="24"/>
      <c r="C19" s="14" t="s">
        <v>85</v>
      </c>
      <c r="D19" s="13" t="s">
        <v>43</v>
      </c>
      <c r="E19" s="15">
        <v>1400</v>
      </c>
      <c r="F19" s="15">
        <v>1400</v>
      </c>
      <c r="G19" s="25"/>
    </row>
    <row r="20" spans="1:6" s="12" customFormat="1" ht="21" customHeight="1">
      <c r="A20" s="20">
        <v>700</v>
      </c>
      <c r="B20" s="20"/>
      <c r="C20" s="20"/>
      <c r="D20" s="10" t="s">
        <v>11</v>
      </c>
      <c r="E20" s="11">
        <f>E21+E26</f>
        <v>300135</v>
      </c>
      <c r="F20" s="11">
        <f>F21+F26</f>
        <v>57935</v>
      </c>
    </row>
    <row r="21" spans="1:6" ht="20.25" customHeight="1">
      <c r="A21" s="24"/>
      <c r="B21" s="24">
        <v>70005</v>
      </c>
      <c r="C21" s="24"/>
      <c r="D21" s="17" t="s">
        <v>106</v>
      </c>
      <c r="E21" s="15">
        <f>E22+E23+E24+E25</f>
        <v>295967</v>
      </c>
      <c r="F21" s="15">
        <f>F22+F23+F24+F25</f>
        <v>53767</v>
      </c>
    </row>
    <row r="22" spans="1:6" ht="28.5">
      <c r="A22" s="24"/>
      <c r="B22" s="24"/>
      <c r="C22" s="14" t="s">
        <v>86</v>
      </c>
      <c r="D22" s="26" t="s">
        <v>12</v>
      </c>
      <c r="E22" s="15">
        <v>6987</v>
      </c>
      <c r="F22" s="15">
        <v>6987</v>
      </c>
    </row>
    <row r="23" spans="1:6" ht="16.5" customHeight="1">
      <c r="A23" s="24"/>
      <c r="B23" s="24"/>
      <c r="C23" s="14" t="s">
        <v>84</v>
      </c>
      <c r="D23" s="16" t="s">
        <v>46</v>
      </c>
      <c r="E23" s="15">
        <v>34780</v>
      </c>
      <c r="F23" s="15">
        <v>36780</v>
      </c>
    </row>
    <row r="24" spans="1:6" ht="28.5">
      <c r="A24" s="24"/>
      <c r="B24" s="24"/>
      <c r="C24" s="14" t="s">
        <v>87</v>
      </c>
      <c r="D24" s="16" t="s">
        <v>81</v>
      </c>
      <c r="E24" s="15">
        <v>247000</v>
      </c>
      <c r="F24" s="15">
        <v>0</v>
      </c>
    </row>
    <row r="25" spans="1:6" ht="15.75" customHeight="1">
      <c r="A25" s="24"/>
      <c r="B25" s="24"/>
      <c r="C25" s="14" t="s">
        <v>83</v>
      </c>
      <c r="D25" s="27" t="s">
        <v>10</v>
      </c>
      <c r="E25" s="15">
        <v>7200</v>
      </c>
      <c r="F25" s="15">
        <v>10000</v>
      </c>
    </row>
    <row r="26" spans="1:6" ht="18" customHeight="1">
      <c r="A26" s="24"/>
      <c r="B26" s="24">
        <v>70095</v>
      </c>
      <c r="C26" s="24"/>
      <c r="D26" s="17" t="s">
        <v>7</v>
      </c>
      <c r="E26" s="15">
        <f>E27</f>
        <v>4168</v>
      </c>
      <c r="F26" s="15">
        <v>4168</v>
      </c>
    </row>
    <row r="27" spans="1:6" ht="16.5" customHeight="1">
      <c r="A27" s="24"/>
      <c r="B27" s="24"/>
      <c r="C27" s="14" t="s">
        <v>84</v>
      </c>
      <c r="D27" s="16" t="s">
        <v>46</v>
      </c>
      <c r="E27" s="15">
        <v>4168</v>
      </c>
      <c r="F27" s="15">
        <v>4168</v>
      </c>
    </row>
    <row r="28" spans="1:6" s="12" customFormat="1" ht="16.5" customHeight="1">
      <c r="A28" s="20">
        <v>750</v>
      </c>
      <c r="B28" s="20"/>
      <c r="C28" s="20"/>
      <c r="D28" s="28" t="s">
        <v>16</v>
      </c>
      <c r="E28" s="11">
        <f>E29+E31</f>
        <v>85647</v>
      </c>
      <c r="F28" s="11">
        <f>F29+F31</f>
        <v>86714</v>
      </c>
    </row>
    <row r="29" spans="1:6" ht="17.25" customHeight="1">
      <c r="A29" s="24"/>
      <c r="B29" s="24">
        <v>75011</v>
      </c>
      <c r="C29" s="24"/>
      <c r="D29" s="17" t="s">
        <v>17</v>
      </c>
      <c r="E29" s="15">
        <f>E30</f>
        <v>68889</v>
      </c>
      <c r="F29" s="15">
        <f>F30</f>
        <v>70956</v>
      </c>
    </row>
    <row r="30" spans="1:7" ht="43.5" customHeight="1">
      <c r="A30" s="24"/>
      <c r="B30" s="24"/>
      <c r="C30" s="2">
        <v>2010</v>
      </c>
      <c r="D30" s="16" t="s">
        <v>18</v>
      </c>
      <c r="E30" s="29">
        <v>68889</v>
      </c>
      <c r="F30" s="29">
        <v>70956</v>
      </c>
      <c r="G30" s="25"/>
    </row>
    <row r="31" spans="1:6" ht="20.25" customHeight="1">
      <c r="A31" s="24"/>
      <c r="B31" s="24">
        <v>75023</v>
      </c>
      <c r="C31" s="24"/>
      <c r="D31" s="17" t="s">
        <v>19</v>
      </c>
      <c r="E31" s="15">
        <f>E32+E33</f>
        <v>16758</v>
      </c>
      <c r="F31" s="15">
        <f>F32+F33+F34</f>
        <v>15758</v>
      </c>
    </row>
    <row r="32" spans="1:6" ht="15" customHeight="1">
      <c r="A32" s="24"/>
      <c r="B32" s="24"/>
      <c r="C32" s="30" t="s">
        <v>84</v>
      </c>
      <c r="D32" s="16" t="s">
        <v>46</v>
      </c>
      <c r="E32" s="15">
        <v>13258</v>
      </c>
      <c r="F32" s="15">
        <v>13258</v>
      </c>
    </row>
    <row r="33" spans="1:6" ht="15.75" customHeight="1">
      <c r="A33" s="24"/>
      <c r="B33" s="24"/>
      <c r="C33" s="30" t="s">
        <v>83</v>
      </c>
      <c r="D33" s="16" t="s">
        <v>10</v>
      </c>
      <c r="E33" s="15">
        <v>3500</v>
      </c>
      <c r="F33" s="15">
        <v>1369</v>
      </c>
    </row>
    <row r="34" spans="1:6" ht="41.25" customHeight="1">
      <c r="A34" s="24"/>
      <c r="B34" s="24"/>
      <c r="C34" s="30" t="s">
        <v>112</v>
      </c>
      <c r="D34" s="16" t="s">
        <v>113</v>
      </c>
      <c r="E34" s="15"/>
      <c r="F34" s="15">
        <v>1131</v>
      </c>
    </row>
    <row r="35" spans="1:6" s="12" customFormat="1" ht="28.5" customHeight="1">
      <c r="A35" s="19">
        <v>751</v>
      </c>
      <c r="B35" s="20"/>
      <c r="C35" s="20"/>
      <c r="D35" s="31" t="s">
        <v>21</v>
      </c>
      <c r="E35" s="11">
        <f>E36+E38+E40</f>
        <v>26738</v>
      </c>
      <c r="F35" s="11">
        <f>F36</f>
        <v>1488</v>
      </c>
    </row>
    <row r="36" spans="1:6" ht="28.5">
      <c r="A36" s="24"/>
      <c r="B36" s="24">
        <v>75101</v>
      </c>
      <c r="C36" s="24"/>
      <c r="D36" s="26" t="s">
        <v>22</v>
      </c>
      <c r="E36" s="15">
        <f>E37</f>
        <v>1332</v>
      </c>
      <c r="F36" s="15">
        <f>F37</f>
        <v>1488</v>
      </c>
    </row>
    <row r="37" spans="1:6" ht="42.75" customHeight="1">
      <c r="A37" s="24"/>
      <c r="B37" s="24"/>
      <c r="C37" s="2">
        <v>2010</v>
      </c>
      <c r="D37" s="26" t="s">
        <v>18</v>
      </c>
      <c r="E37" s="32">
        <v>1332</v>
      </c>
      <c r="F37" s="32">
        <v>1488</v>
      </c>
    </row>
    <row r="38" spans="1:6" ht="17.25" customHeight="1">
      <c r="A38" s="24"/>
      <c r="B38" s="24">
        <v>75109</v>
      </c>
      <c r="C38" s="24"/>
      <c r="D38" s="17" t="s">
        <v>67</v>
      </c>
      <c r="E38" s="15">
        <f>E39</f>
        <v>3388</v>
      </c>
      <c r="F38" s="33">
        <f>F39</f>
        <v>0</v>
      </c>
    </row>
    <row r="39" spans="1:6" ht="45" customHeight="1">
      <c r="A39" s="24"/>
      <c r="B39" s="24"/>
      <c r="C39" s="2">
        <v>2010</v>
      </c>
      <c r="D39" s="26" t="s">
        <v>18</v>
      </c>
      <c r="E39" s="15">
        <v>3388</v>
      </c>
      <c r="F39" s="33">
        <v>0</v>
      </c>
    </row>
    <row r="40" spans="1:6" ht="17.25" customHeight="1">
      <c r="A40" s="24"/>
      <c r="B40" s="24">
        <v>75110</v>
      </c>
      <c r="C40" s="2"/>
      <c r="D40" s="34" t="s">
        <v>77</v>
      </c>
      <c r="E40" s="15">
        <f>E41</f>
        <v>22018</v>
      </c>
      <c r="F40" s="33"/>
    </row>
    <row r="41" spans="1:6" ht="48" customHeight="1">
      <c r="A41" s="24"/>
      <c r="B41" s="24"/>
      <c r="C41" s="2">
        <v>2010</v>
      </c>
      <c r="D41" s="26" t="s">
        <v>18</v>
      </c>
      <c r="E41" s="15">
        <v>22018</v>
      </c>
      <c r="F41" s="33"/>
    </row>
    <row r="42" spans="1:6" s="12" customFormat="1" ht="27" customHeight="1">
      <c r="A42" s="2">
        <v>754</v>
      </c>
      <c r="B42" s="20"/>
      <c r="C42" s="20"/>
      <c r="D42" s="26" t="s">
        <v>23</v>
      </c>
      <c r="E42" s="11">
        <f>E43</f>
        <v>500</v>
      </c>
      <c r="F42" s="11">
        <v>500</v>
      </c>
    </row>
    <row r="43" spans="1:6" ht="18" customHeight="1">
      <c r="A43" s="24"/>
      <c r="B43" s="24">
        <v>75414</v>
      </c>
      <c r="C43" s="24"/>
      <c r="D43" s="17" t="s">
        <v>24</v>
      </c>
      <c r="E43" s="15">
        <f>E44</f>
        <v>500</v>
      </c>
      <c r="F43" s="15">
        <v>500</v>
      </c>
    </row>
    <row r="44" spans="1:6" ht="46.5" customHeight="1">
      <c r="A44" s="24"/>
      <c r="B44" s="24"/>
      <c r="C44" s="2">
        <v>2010</v>
      </c>
      <c r="D44" s="26" t="s">
        <v>18</v>
      </c>
      <c r="E44" s="32">
        <v>500</v>
      </c>
      <c r="F44" s="32">
        <v>500</v>
      </c>
    </row>
    <row r="45" spans="1:6" s="12" customFormat="1" ht="55.5" customHeight="1">
      <c r="A45" s="19">
        <v>756</v>
      </c>
      <c r="B45" s="20"/>
      <c r="C45" s="20"/>
      <c r="D45" s="31" t="s">
        <v>78</v>
      </c>
      <c r="E45" s="35">
        <f>E46+E49+E61+E65</f>
        <v>3915928</v>
      </c>
      <c r="F45" s="35">
        <f>F46+F49+F61+F65</f>
        <v>4893100</v>
      </c>
    </row>
    <row r="46" spans="1:6" ht="28.5" customHeight="1">
      <c r="A46" s="24"/>
      <c r="B46" s="2">
        <v>75601</v>
      </c>
      <c r="C46" s="24"/>
      <c r="D46" s="26" t="s">
        <v>25</v>
      </c>
      <c r="E46" s="15">
        <f>E47+E48</f>
        <v>70500</v>
      </c>
      <c r="F46" s="15">
        <f>F47+F48</f>
        <v>70500</v>
      </c>
    </row>
    <row r="47" spans="1:6" ht="31.5" customHeight="1">
      <c r="A47" s="13"/>
      <c r="B47" s="24"/>
      <c r="C47" s="30" t="s">
        <v>88</v>
      </c>
      <c r="D47" s="26" t="s">
        <v>82</v>
      </c>
      <c r="E47" s="15">
        <v>70000</v>
      </c>
      <c r="F47" s="15">
        <v>70000</v>
      </c>
    </row>
    <row r="48" spans="1:7" ht="15" customHeight="1">
      <c r="A48" s="13"/>
      <c r="B48" s="24"/>
      <c r="C48" s="30" t="s">
        <v>89</v>
      </c>
      <c r="D48" s="26" t="s">
        <v>61</v>
      </c>
      <c r="E48" s="15">
        <v>500</v>
      </c>
      <c r="F48" s="15">
        <v>500</v>
      </c>
      <c r="G48" s="25"/>
    </row>
    <row r="49" spans="1:6" ht="54" customHeight="1">
      <c r="A49" s="13"/>
      <c r="B49" s="2">
        <v>75615</v>
      </c>
      <c r="C49" s="24"/>
      <c r="D49" s="26" t="s">
        <v>79</v>
      </c>
      <c r="E49" s="15">
        <f>E50+E51+E52+E53+E54+E55+E56+E57+E58+E59+E60</f>
        <v>1652050</v>
      </c>
      <c r="F49" s="15">
        <f>F50+F51+F52+F53+F54+F55+F56+F57+F58+F59+F60</f>
        <v>1808100</v>
      </c>
    </row>
    <row r="50" spans="1:6" ht="15.75" customHeight="1">
      <c r="A50" s="13"/>
      <c r="B50" s="24"/>
      <c r="C50" s="14" t="s">
        <v>90</v>
      </c>
      <c r="D50" s="17" t="s">
        <v>26</v>
      </c>
      <c r="E50" s="15">
        <v>1130000</v>
      </c>
      <c r="F50" s="15">
        <v>1350000</v>
      </c>
    </row>
    <row r="51" spans="1:6" ht="15.75" customHeight="1">
      <c r="A51" s="13"/>
      <c r="B51" s="24"/>
      <c r="C51" s="14" t="s">
        <v>91</v>
      </c>
      <c r="D51" s="17" t="s">
        <v>27</v>
      </c>
      <c r="E51" s="15">
        <v>53700</v>
      </c>
      <c r="F51" s="15">
        <v>54000</v>
      </c>
    </row>
    <row r="52" spans="1:6" ht="15.75" customHeight="1">
      <c r="A52" s="13"/>
      <c r="B52" s="24"/>
      <c r="C52" s="14" t="s">
        <v>92</v>
      </c>
      <c r="D52" s="17" t="s">
        <v>28</v>
      </c>
      <c r="E52" s="15">
        <v>2950</v>
      </c>
      <c r="F52" s="15">
        <v>3000</v>
      </c>
    </row>
    <row r="53" spans="1:6" ht="15.75" customHeight="1">
      <c r="A53" s="13"/>
      <c r="B53" s="24"/>
      <c r="C53" s="14" t="s">
        <v>93</v>
      </c>
      <c r="D53" s="17" t="s">
        <v>29</v>
      </c>
      <c r="E53" s="15">
        <v>142500</v>
      </c>
      <c r="F53" s="15">
        <v>145000</v>
      </c>
    </row>
    <row r="54" spans="1:6" ht="15.75" customHeight="1">
      <c r="A54" s="13"/>
      <c r="B54" s="24"/>
      <c r="C54" s="14" t="s">
        <v>94</v>
      </c>
      <c r="D54" s="17" t="s">
        <v>31</v>
      </c>
      <c r="E54" s="15">
        <v>75000</v>
      </c>
      <c r="F54" s="15">
        <v>50000</v>
      </c>
    </row>
    <row r="55" spans="1:6" ht="16.5" customHeight="1">
      <c r="A55" s="13"/>
      <c r="B55" s="24"/>
      <c r="C55" s="14" t="s">
        <v>95</v>
      </c>
      <c r="D55" s="17" t="s">
        <v>32</v>
      </c>
      <c r="E55" s="15">
        <v>0</v>
      </c>
      <c r="F55" s="15">
        <v>100</v>
      </c>
    </row>
    <row r="56" spans="1:6" ht="28.5">
      <c r="A56" s="13"/>
      <c r="B56" s="24"/>
      <c r="C56" s="30" t="s">
        <v>96</v>
      </c>
      <c r="D56" s="26" t="s">
        <v>33</v>
      </c>
      <c r="E56" s="15">
        <v>19000</v>
      </c>
      <c r="F56" s="15">
        <v>10000</v>
      </c>
    </row>
    <row r="57" spans="1:6" ht="15.75" customHeight="1">
      <c r="A57" s="13"/>
      <c r="B57" s="24"/>
      <c r="C57" s="14" t="s">
        <v>97</v>
      </c>
      <c r="D57" s="34" t="s">
        <v>68</v>
      </c>
      <c r="E57" s="15">
        <v>8200</v>
      </c>
      <c r="F57" s="15">
        <v>1000</v>
      </c>
    </row>
    <row r="58" spans="1:6" ht="15.75" customHeight="1">
      <c r="A58" s="13"/>
      <c r="B58" s="24"/>
      <c r="C58" s="14" t="s">
        <v>98</v>
      </c>
      <c r="D58" s="17" t="s">
        <v>30</v>
      </c>
      <c r="E58" s="15">
        <v>170000</v>
      </c>
      <c r="F58" s="15">
        <v>180000</v>
      </c>
    </row>
    <row r="59" spans="1:6" ht="18" customHeight="1">
      <c r="A59" s="13"/>
      <c r="B59" s="24"/>
      <c r="C59" s="30" t="s">
        <v>89</v>
      </c>
      <c r="D59" s="26" t="s">
        <v>61</v>
      </c>
      <c r="E59" s="15">
        <v>18500</v>
      </c>
      <c r="F59" s="15">
        <v>15000</v>
      </c>
    </row>
    <row r="60" spans="1:6" ht="15.75" customHeight="1">
      <c r="A60" s="13"/>
      <c r="B60" s="24"/>
      <c r="C60" s="30" t="s">
        <v>99</v>
      </c>
      <c r="D60" s="26" t="s">
        <v>55</v>
      </c>
      <c r="E60" s="15">
        <v>32200</v>
      </c>
      <c r="F60" s="15">
        <v>0</v>
      </c>
    </row>
    <row r="61" spans="1:6" ht="27.75" customHeight="1">
      <c r="A61" s="13"/>
      <c r="B61" s="30">
        <v>75618</v>
      </c>
      <c r="C61" s="24"/>
      <c r="D61" s="26" t="s">
        <v>69</v>
      </c>
      <c r="E61" s="15">
        <f>E62+E63+E64</f>
        <v>83078</v>
      </c>
      <c r="F61" s="15">
        <f>F62+F63+F64</f>
        <v>54500</v>
      </c>
    </row>
    <row r="62" spans="1:6" ht="15.75" customHeight="1">
      <c r="A62" s="13"/>
      <c r="B62" s="24"/>
      <c r="C62" s="14" t="s">
        <v>100</v>
      </c>
      <c r="D62" s="17" t="s">
        <v>34</v>
      </c>
      <c r="E62" s="15">
        <v>23000</v>
      </c>
      <c r="F62" s="15">
        <v>23000</v>
      </c>
    </row>
    <row r="63" spans="1:6" ht="16.5" customHeight="1">
      <c r="A63" s="13"/>
      <c r="B63" s="24"/>
      <c r="C63" s="30" t="s">
        <v>101</v>
      </c>
      <c r="D63" s="26" t="s">
        <v>20</v>
      </c>
      <c r="E63" s="15">
        <v>58078</v>
      </c>
      <c r="F63" s="15">
        <v>30000</v>
      </c>
    </row>
    <row r="64" spans="1:6" ht="16.5" customHeight="1">
      <c r="A64" s="13"/>
      <c r="B64" s="24"/>
      <c r="C64" s="30" t="s">
        <v>89</v>
      </c>
      <c r="D64" s="26" t="s">
        <v>61</v>
      </c>
      <c r="E64" s="15">
        <v>2000</v>
      </c>
      <c r="F64" s="15">
        <v>1500</v>
      </c>
    </row>
    <row r="65" spans="1:6" ht="28.5">
      <c r="A65" s="13"/>
      <c r="B65" s="2">
        <v>75621</v>
      </c>
      <c r="C65" s="24"/>
      <c r="D65" s="26" t="s">
        <v>35</v>
      </c>
      <c r="E65" s="15">
        <f>E66+E67</f>
        <v>2110300</v>
      </c>
      <c r="F65" s="15">
        <f>F66+F67</f>
        <v>2960000</v>
      </c>
    </row>
    <row r="66" spans="1:6" ht="15" customHeight="1">
      <c r="A66" s="13"/>
      <c r="B66" s="24"/>
      <c r="C66" s="14" t="s">
        <v>102</v>
      </c>
      <c r="D66" s="17" t="s">
        <v>36</v>
      </c>
      <c r="E66" s="15">
        <v>2054300</v>
      </c>
      <c r="F66" s="15">
        <v>2900000</v>
      </c>
    </row>
    <row r="67" spans="1:6" ht="16.5" customHeight="1">
      <c r="A67" s="13"/>
      <c r="B67" s="24"/>
      <c r="C67" s="14" t="s">
        <v>103</v>
      </c>
      <c r="D67" s="17" t="s">
        <v>62</v>
      </c>
      <c r="E67" s="15">
        <v>56000</v>
      </c>
      <c r="F67" s="15">
        <v>60000</v>
      </c>
    </row>
    <row r="68" spans="1:6" s="12" customFormat="1" ht="20.25" customHeight="1">
      <c r="A68" s="20">
        <v>758</v>
      </c>
      <c r="B68" s="20"/>
      <c r="C68" s="20"/>
      <c r="D68" s="28" t="s">
        <v>37</v>
      </c>
      <c r="E68" s="11">
        <f>E69+E71+E73+E75+E77</f>
        <v>6834457</v>
      </c>
      <c r="F68" s="11">
        <f>F69+F71+F73+F75+F77</f>
        <v>6337466</v>
      </c>
    </row>
    <row r="69" spans="1:6" ht="17.25" customHeight="1">
      <c r="A69" s="24"/>
      <c r="B69" s="24">
        <v>75801</v>
      </c>
      <c r="C69" s="24"/>
      <c r="D69" s="17" t="s">
        <v>38</v>
      </c>
      <c r="E69" s="15">
        <f>E70</f>
        <v>5633384</v>
      </c>
      <c r="F69" s="15">
        <f>F70</f>
        <v>5459764</v>
      </c>
    </row>
    <row r="70" spans="1:6" ht="15.75" customHeight="1">
      <c r="A70" s="24"/>
      <c r="B70" s="24"/>
      <c r="C70" s="24">
        <v>2920</v>
      </c>
      <c r="D70" s="17" t="s">
        <v>39</v>
      </c>
      <c r="E70" s="15">
        <v>5633384</v>
      </c>
      <c r="F70" s="15">
        <v>5459764</v>
      </c>
    </row>
    <row r="71" spans="1:6" ht="16.5" customHeight="1">
      <c r="A71" s="24"/>
      <c r="B71" s="24">
        <v>75802</v>
      </c>
      <c r="C71" s="24"/>
      <c r="D71" s="17" t="s">
        <v>40</v>
      </c>
      <c r="E71" s="15">
        <f>E72</f>
        <v>882835</v>
      </c>
      <c r="F71" s="15">
        <f>F72</f>
        <v>0</v>
      </c>
    </row>
    <row r="72" spans="1:6" ht="15.75" customHeight="1">
      <c r="A72" s="24"/>
      <c r="B72" s="24"/>
      <c r="C72" s="24">
        <v>2920</v>
      </c>
      <c r="D72" s="17" t="s">
        <v>39</v>
      </c>
      <c r="E72" s="15">
        <v>882835</v>
      </c>
      <c r="F72" s="15">
        <v>0</v>
      </c>
    </row>
    <row r="73" spans="1:6" ht="16.5" customHeight="1">
      <c r="A73" s="24"/>
      <c r="B73" s="2">
        <v>75805</v>
      </c>
      <c r="C73" s="24"/>
      <c r="D73" s="26" t="s">
        <v>41</v>
      </c>
      <c r="E73" s="15">
        <f>E74</f>
        <v>300238</v>
      </c>
      <c r="F73" s="15">
        <f>F74</f>
        <v>0</v>
      </c>
    </row>
    <row r="74" spans="1:6" ht="15" customHeight="1">
      <c r="A74" s="24"/>
      <c r="B74" s="24"/>
      <c r="C74" s="24">
        <v>2920</v>
      </c>
      <c r="D74" s="17" t="s">
        <v>39</v>
      </c>
      <c r="E74" s="15">
        <v>300238</v>
      </c>
      <c r="F74" s="15">
        <v>0</v>
      </c>
    </row>
    <row r="75" spans="1:6" ht="15" customHeight="1">
      <c r="A75" s="24"/>
      <c r="B75" s="24">
        <v>75807</v>
      </c>
      <c r="C75" s="24"/>
      <c r="D75" s="17" t="s">
        <v>107</v>
      </c>
      <c r="E75" s="15">
        <f>E76</f>
        <v>0</v>
      </c>
      <c r="F75" s="15">
        <f>F76</f>
        <v>871702</v>
      </c>
    </row>
    <row r="76" spans="1:6" ht="15" customHeight="1">
      <c r="A76" s="24"/>
      <c r="B76" s="24"/>
      <c r="C76" s="24">
        <v>2920</v>
      </c>
      <c r="D76" s="17" t="s">
        <v>39</v>
      </c>
      <c r="E76" s="15">
        <v>0</v>
      </c>
      <c r="F76" s="15">
        <v>871702</v>
      </c>
    </row>
    <row r="77" spans="1:6" ht="17.25" customHeight="1">
      <c r="A77" s="24"/>
      <c r="B77" s="24">
        <v>75814</v>
      </c>
      <c r="C77" s="24"/>
      <c r="D77" s="17" t="s">
        <v>42</v>
      </c>
      <c r="E77" s="15">
        <f>E78</f>
        <v>18000</v>
      </c>
      <c r="F77" s="15">
        <f>F78</f>
        <v>6000</v>
      </c>
    </row>
    <row r="78" spans="1:6" ht="15.75" customHeight="1">
      <c r="A78" s="24"/>
      <c r="B78" s="24"/>
      <c r="C78" s="14" t="s">
        <v>85</v>
      </c>
      <c r="D78" s="17" t="s">
        <v>43</v>
      </c>
      <c r="E78" s="15">
        <v>18000</v>
      </c>
      <c r="F78" s="15">
        <v>6000</v>
      </c>
    </row>
    <row r="79" spans="1:6" s="12" customFormat="1" ht="20.25" customHeight="1">
      <c r="A79" s="20">
        <v>801</v>
      </c>
      <c r="B79" s="20"/>
      <c r="C79" s="20"/>
      <c r="D79" s="28" t="s">
        <v>44</v>
      </c>
      <c r="E79" s="11">
        <f>E80+E84+E86+E88</f>
        <v>293861</v>
      </c>
      <c r="F79" s="11">
        <f>F80+F84+F86+F88</f>
        <v>13091</v>
      </c>
    </row>
    <row r="80" spans="1:6" ht="17.25" customHeight="1">
      <c r="A80" s="24"/>
      <c r="B80" s="24">
        <v>80101</v>
      </c>
      <c r="C80" s="24"/>
      <c r="D80" s="17" t="s">
        <v>45</v>
      </c>
      <c r="E80" s="15">
        <f>E81+E82+E83</f>
        <v>262099</v>
      </c>
      <c r="F80" s="15">
        <f>F81+F82+F83</f>
        <v>10451</v>
      </c>
    </row>
    <row r="81" spans="1:6" ht="18" customHeight="1">
      <c r="A81" s="24"/>
      <c r="B81" s="24"/>
      <c r="C81" s="14" t="s">
        <v>84</v>
      </c>
      <c r="D81" s="17" t="s">
        <v>46</v>
      </c>
      <c r="E81" s="15">
        <v>9800</v>
      </c>
      <c r="F81" s="15">
        <v>10451</v>
      </c>
    </row>
    <row r="82" spans="1:6" ht="46.5" customHeight="1">
      <c r="A82" s="24"/>
      <c r="B82" s="24"/>
      <c r="C82" s="30" t="s">
        <v>104</v>
      </c>
      <c r="D82" s="26" t="s">
        <v>18</v>
      </c>
      <c r="E82" s="15">
        <v>2299</v>
      </c>
      <c r="F82" s="15">
        <v>0</v>
      </c>
    </row>
    <row r="83" spans="1:6" ht="28.5">
      <c r="A83" s="24"/>
      <c r="B83" s="24"/>
      <c r="C83" s="30" t="s">
        <v>105</v>
      </c>
      <c r="D83" s="26" t="s">
        <v>6</v>
      </c>
      <c r="E83" s="15">
        <v>250000</v>
      </c>
      <c r="F83" s="15">
        <v>0</v>
      </c>
    </row>
    <row r="84" spans="1:6" ht="17.25" customHeight="1">
      <c r="A84" s="24"/>
      <c r="B84" s="24">
        <v>80110</v>
      </c>
      <c r="C84" s="24"/>
      <c r="D84" s="17" t="s">
        <v>47</v>
      </c>
      <c r="E84" s="15">
        <f>E85</f>
        <v>10194</v>
      </c>
      <c r="F84" s="15">
        <f>F85</f>
        <v>2640</v>
      </c>
    </row>
    <row r="85" spans="1:6" ht="18" customHeight="1">
      <c r="A85" s="24"/>
      <c r="B85" s="24"/>
      <c r="C85" s="30" t="s">
        <v>84</v>
      </c>
      <c r="D85" s="36" t="s">
        <v>46</v>
      </c>
      <c r="E85" s="15">
        <v>10194</v>
      </c>
      <c r="F85" s="15">
        <v>2640</v>
      </c>
    </row>
    <row r="86" spans="1:6" ht="17.25" customHeight="1">
      <c r="A86" s="24"/>
      <c r="B86" s="24">
        <v>80113</v>
      </c>
      <c r="C86" s="24"/>
      <c r="D86" s="17" t="s">
        <v>48</v>
      </c>
      <c r="E86" s="15">
        <f>E87</f>
        <v>108</v>
      </c>
      <c r="F86" s="15">
        <f>F87</f>
        <v>0</v>
      </c>
    </row>
    <row r="87" spans="1:6" ht="15.75" customHeight="1">
      <c r="A87" s="13"/>
      <c r="B87" s="13"/>
      <c r="C87" s="2">
        <v>830</v>
      </c>
      <c r="D87" s="17" t="s">
        <v>49</v>
      </c>
      <c r="E87" s="15">
        <v>108</v>
      </c>
      <c r="F87" s="15">
        <v>0</v>
      </c>
    </row>
    <row r="88" spans="1:6" ht="17.25" customHeight="1">
      <c r="A88" s="13"/>
      <c r="B88" s="2">
        <v>80195</v>
      </c>
      <c r="C88" s="13"/>
      <c r="D88" s="17" t="s">
        <v>7</v>
      </c>
      <c r="E88" s="15">
        <f>E89</f>
        <v>21460</v>
      </c>
      <c r="F88" s="15">
        <f>F89</f>
        <v>0</v>
      </c>
    </row>
    <row r="89" spans="1:6" ht="28.5">
      <c r="A89" s="13"/>
      <c r="B89" s="24"/>
      <c r="C89" s="2">
        <v>2030</v>
      </c>
      <c r="D89" s="16" t="s">
        <v>50</v>
      </c>
      <c r="E89" s="15">
        <v>21460</v>
      </c>
      <c r="F89" s="15">
        <v>0</v>
      </c>
    </row>
    <row r="90" spans="1:6" s="12" customFormat="1" ht="23.25" customHeight="1">
      <c r="A90" s="30">
        <v>852</v>
      </c>
      <c r="B90" s="20"/>
      <c r="C90" s="20"/>
      <c r="D90" s="37" t="s">
        <v>51</v>
      </c>
      <c r="E90" s="11">
        <f>E91+E93+E95+E97+E99+E102</f>
        <v>0</v>
      </c>
      <c r="F90" s="11">
        <f>F91+F93+F95+F97+F99</f>
        <v>578200</v>
      </c>
    </row>
    <row r="91" spans="1:6" ht="29.25" customHeight="1">
      <c r="A91" s="13"/>
      <c r="B91" s="2">
        <v>85213</v>
      </c>
      <c r="C91" s="24"/>
      <c r="D91" s="16" t="s">
        <v>52</v>
      </c>
      <c r="E91" s="33"/>
      <c r="F91" s="15">
        <f>F92</f>
        <v>12000</v>
      </c>
    </row>
    <row r="92" spans="1:6" ht="48" customHeight="1">
      <c r="A92" s="13"/>
      <c r="B92" s="24"/>
      <c r="C92" s="2">
        <v>2010</v>
      </c>
      <c r="D92" s="16" t="s">
        <v>18</v>
      </c>
      <c r="E92" s="33"/>
      <c r="F92" s="15">
        <v>12000</v>
      </c>
    </row>
    <row r="93" spans="1:6" ht="29.25" customHeight="1">
      <c r="A93" s="13"/>
      <c r="B93" s="24">
        <v>85214</v>
      </c>
      <c r="C93" s="24"/>
      <c r="D93" s="16" t="s">
        <v>80</v>
      </c>
      <c r="E93" s="15"/>
      <c r="F93" s="15">
        <f>F94</f>
        <v>345000</v>
      </c>
    </row>
    <row r="94" spans="1:6" ht="46.5" customHeight="1">
      <c r="A94" s="13"/>
      <c r="B94" s="24"/>
      <c r="C94" s="2">
        <v>2010</v>
      </c>
      <c r="D94" s="16" t="s">
        <v>18</v>
      </c>
      <c r="E94" s="15"/>
      <c r="F94" s="15">
        <v>345000</v>
      </c>
    </row>
    <row r="95" spans="1:6" ht="20.25" customHeight="1">
      <c r="A95" s="13"/>
      <c r="B95" s="24">
        <v>85216</v>
      </c>
      <c r="C95" s="24"/>
      <c r="D95" s="17" t="s">
        <v>53</v>
      </c>
      <c r="E95" s="15"/>
      <c r="F95" s="15">
        <f>F96</f>
        <v>39000</v>
      </c>
    </row>
    <row r="96" spans="1:6" ht="45" customHeight="1">
      <c r="A96" s="13"/>
      <c r="B96" s="24"/>
      <c r="C96" s="2">
        <v>2010</v>
      </c>
      <c r="D96" s="16" t="s">
        <v>108</v>
      </c>
      <c r="E96" s="15"/>
      <c r="F96" s="15">
        <v>39000</v>
      </c>
    </row>
    <row r="97" spans="1:6" ht="18.75" customHeight="1">
      <c r="A97" s="13"/>
      <c r="B97" s="24">
        <v>85219</v>
      </c>
      <c r="C97" s="24"/>
      <c r="D97" s="17" t="s">
        <v>63</v>
      </c>
      <c r="E97" s="15"/>
      <c r="F97" s="15">
        <f>F98</f>
        <v>132000</v>
      </c>
    </row>
    <row r="98" spans="1:6" ht="43.5" customHeight="1">
      <c r="A98" s="13"/>
      <c r="B98" s="24"/>
      <c r="C98" s="2">
        <v>2010</v>
      </c>
      <c r="D98" s="16" t="s">
        <v>108</v>
      </c>
      <c r="E98" s="15"/>
      <c r="F98" s="15">
        <v>132000</v>
      </c>
    </row>
    <row r="99" spans="1:6" ht="28.5" customHeight="1">
      <c r="A99" s="13"/>
      <c r="B99" s="2">
        <v>85228</v>
      </c>
      <c r="C99" s="24"/>
      <c r="D99" s="16" t="s">
        <v>54</v>
      </c>
      <c r="E99" s="15"/>
      <c r="F99" s="15">
        <f>F100+F101</f>
        <v>50200</v>
      </c>
    </row>
    <row r="100" spans="1:6" ht="15.75" customHeight="1">
      <c r="A100" s="13"/>
      <c r="B100" s="24"/>
      <c r="C100" s="14" t="s">
        <v>99</v>
      </c>
      <c r="D100" s="17" t="s">
        <v>55</v>
      </c>
      <c r="E100" s="15"/>
      <c r="F100" s="15">
        <v>1200</v>
      </c>
    </row>
    <row r="101" spans="1:6" ht="45" customHeight="1">
      <c r="A101" s="13"/>
      <c r="B101" s="24"/>
      <c r="C101" s="2">
        <v>2010</v>
      </c>
      <c r="D101" s="16" t="s">
        <v>108</v>
      </c>
      <c r="E101" s="15"/>
      <c r="F101" s="15">
        <v>49000</v>
      </c>
    </row>
    <row r="102" spans="1:7" ht="17.25" customHeight="1">
      <c r="A102" s="13"/>
      <c r="B102" s="24">
        <v>85295</v>
      </c>
      <c r="C102" s="24"/>
      <c r="D102" s="17" t="s">
        <v>7</v>
      </c>
      <c r="E102" s="15"/>
      <c r="F102" s="15">
        <f>F103+F104</f>
        <v>0</v>
      </c>
      <c r="G102" s="38"/>
    </row>
    <row r="103" spans="1:7" ht="44.25" customHeight="1">
      <c r="A103" s="13"/>
      <c r="B103" s="24"/>
      <c r="C103" s="2">
        <v>2010</v>
      </c>
      <c r="D103" s="16" t="s">
        <v>108</v>
      </c>
      <c r="E103" s="15"/>
      <c r="F103" s="15">
        <v>0</v>
      </c>
      <c r="G103" s="38"/>
    </row>
    <row r="104" spans="1:6" ht="31.5" customHeight="1">
      <c r="A104" s="13"/>
      <c r="B104" s="24"/>
      <c r="C104" s="2">
        <v>2030</v>
      </c>
      <c r="D104" s="16" t="s">
        <v>50</v>
      </c>
      <c r="E104" s="15"/>
      <c r="F104" s="15">
        <v>0</v>
      </c>
    </row>
    <row r="105" spans="1:6" s="12" customFormat="1" ht="21.75" customHeight="1">
      <c r="A105" s="20">
        <v>853</v>
      </c>
      <c r="B105" s="20"/>
      <c r="C105" s="20"/>
      <c r="D105" s="28" t="s">
        <v>51</v>
      </c>
      <c r="E105" s="15">
        <f>E106+E108+E110+E112+E114+E117</f>
        <v>981260</v>
      </c>
      <c r="F105" s="11">
        <v>0</v>
      </c>
    </row>
    <row r="106" spans="1:6" ht="29.25" customHeight="1">
      <c r="A106" s="13"/>
      <c r="B106" s="2">
        <v>85313</v>
      </c>
      <c r="C106" s="24"/>
      <c r="D106" s="16" t="s">
        <v>52</v>
      </c>
      <c r="E106" s="15">
        <f>E107</f>
        <v>22757</v>
      </c>
      <c r="F106" s="29"/>
    </row>
    <row r="107" spans="1:6" ht="42.75" customHeight="1">
      <c r="A107" s="13"/>
      <c r="B107" s="24"/>
      <c r="C107" s="2">
        <v>2010</v>
      </c>
      <c r="D107" s="16" t="s">
        <v>108</v>
      </c>
      <c r="E107" s="15">
        <v>22757</v>
      </c>
      <c r="F107" s="29"/>
    </row>
    <row r="108" spans="1:6" ht="15.75" customHeight="1">
      <c r="A108" s="13"/>
      <c r="B108" s="24">
        <v>85314</v>
      </c>
      <c r="C108" s="24"/>
      <c r="D108" s="17" t="s">
        <v>109</v>
      </c>
      <c r="E108" s="15">
        <f>E109</f>
        <v>645681</v>
      </c>
      <c r="F108" s="15"/>
    </row>
    <row r="109" spans="1:6" ht="42.75" customHeight="1">
      <c r="A109" s="13"/>
      <c r="B109" s="24"/>
      <c r="C109" s="2">
        <v>2010</v>
      </c>
      <c r="D109" s="16" t="s">
        <v>108</v>
      </c>
      <c r="E109" s="15">
        <v>645681</v>
      </c>
      <c r="F109" s="15"/>
    </row>
    <row r="110" spans="1:6" ht="15.75" customHeight="1">
      <c r="A110" s="13"/>
      <c r="B110" s="24">
        <v>85316</v>
      </c>
      <c r="C110" s="24"/>
      <c r="D110" s="26" t="s">
        <v>53</v>
      </c>
      <c r="E110" s="15">
        <f>E111</f>
        <v>97572</v>
      </c>
      <c r="F110" s="15"/>
    </row>
    <row r="111" spans="1:6" ht="43.5" customHeight="1">
      <c r="A111" s="13"/>
      <c r="B111" s="24"/>
      <c r="C111" s="2">
        <v>2010</v>
      </c>
      <c r="D111" s="16" t="s">
        <v>108</v>
      </c>
      <c r="E111" s="15">
        <v>97572</v>
      </c>
      <c r="F111" s="15"/>
    </row>
    <row r="112" spans="1:6" ht="15.75" customHeight="1">
      <c r="A112" s="13"/>
      <c r="B112" s="24">
        <v>85319</v>
      </c>
      <c r="C112" s="24"/>
      <c r="D112" s="17" t="s">
        <v>63</v>
      </c>
      <c r="E112" s="15">
        <f>E113</f>
        <v>131000</v>
      </c>
      <c r="F112" s="15"/>
    </row>
    <row r="113" spans="1:6" ht="44.25" customHeight="1">
      <c r="A113" s="13"/>
      <c r="B113" s="24"/>
      <c r="C113" s="2">
        <v>2010</v>
      </c>
      <c r="D113" s="16" t="s">
        <v>108</v>
      </c>
      <c r="E113" s="15">
        <v>131000</v>
      </c>
      <c r="F113" s="32"/>
    </row>
    <row r="114" spans="1:6" ht="27.75" customHeight="1">
      <c r="A114" s="13"/>
      <c r="B114" s="2">
        <v>85328</v>
      </c>
      <c r="C114" s="24"/>
      <c r="D114" s="16" t="s">
        <v>54</v>
      </c>
      <c r="E114" s="15">
        <f>E115+E116</f>
        <v>48550</v>
      </c>
      <c r="F114" s="29"/>
    </row>
    <row r="115" spans="1:6" ht="15.75" customHeight="1">
      <c r="A115" s="13"/>
      <c r="B115" s="24"/>
      <c r="C115" s="14" t="s">
        <v>99</v>
      </c>
      <c r="D115" s="17" t="s">
        <v>55</v>
      </c>
      <c r="E115" s="15">
        <v>1550</v>
      </c>
      <c r="F115" s="15"/>
    </row>
    <row r="116" spans="1:6" ht="45" customHeight="1">
      <c r="A116" s="13"/>
      <c r="B116" s="24"/>
      <c r="C116" s="2">
        <v>2010</v>
      </c>
      <c r="D116" s="16" t="s">
        <v>108</v>
      </c>
      <c r="E116" s="15">
        <v>47000</v>
      </c>
      <c r="F116" s="32"/>
    </row>
    <row r="117" spans="1:6" ht="18" customHeight="1">
      <c r="A117" s="13"/>
      <c r="B117" s="24">
        <v>85395</v>
      </c>
      <c r="C117" s="2"/>
      <c r="D117" s="17" t="s">
        <v>7</v>
      </c>
      <c r="E117" s="15">
        <f>E118+E119</f>
        <v>35700</v>
      </c>
      <c r="F117" s="32"/>
    </row>
    <row r="118" spans="1:6" ht="43.5" customHeight="1">
      <c r="A118" s="13"/>
      <c r="B118" s="24"/>
      <c r="C118" s="2">
        <v>2010</v>
      </c>
      <c r="D118" s="16" t="s">
        <v>108</v>
      </c>
      <c r="E118" s="15">
        <v>2700</v>
      </c>
      <c r="F118" s="32"/>
    </row>
    <row r="119" spans="1:6" ht="31.5" customHeight="1">
      <c r="A119" s="13"/>
      <c r="B119" s="24"/>
      <c r="C119" s="2">
        <v>2030</v>
      </c>
      <c r="D119" s="16" t="s">
        <v>50</v>
      </c>
      <c r="E119" s="15">
        <v>33000</v>
      </c>
      <c r="F119" s="32"/>
    </row>
    <row r="120" spans="1:6" s="12" customFormat="1" ht="20.25" customHeight="1">
      <c r="A120" s="20">
        <v>854</v>
      </c>
      <c r="B120" s="20"/>
      <c r="C120" s="20"/>
      <c r="D120" s="28" t="s">
        <v>56</v>
      </c>
      <c r="E120" s="11">
        <f>E121</f>
        <v>1160</v>
      </c>
      <c r="F120" s="11">
        <f>F121</f>
        <v>0</v>
      </c>
    </row>
    <row r="121" spans="1:6" ht="18.75" customHeight="1">
      <c r="A121" s="24"/>
      <c r="B121" s="24">
        <v>85495</v>
      </c>
      <c r="C121" s="24"/>
      <c r="D121" s="17" t="s">
        <v>7</v>
      </c>
      <c r="E121" s="15">
        <f>E122</f>
        <v>1160</v>
      </c>
      <c r="F121" s="15">
        <f>F122</f>
        <v>0</v>
      </c>
    </row>
    <row r="122" spans="1:8" ht="28.5">
      <c r="A122" s="24"/>
      <c r="B122" s="24"/>
      <c r="C122" s="2">
        <v>2030</v>
      </c>
      <c r="D122" s="16" t="s">
        <v>50</v>
      </c>
      <c r="E122" s="15">
        <v>1160</v>
      </c>
      <c r="F122" s="15">
        <v>0</v>
      </c>
      <c r="H122" s="25"/>
    </row>
    <row r="123" spans="1:6" s="12" customFormat="1" ht="20.25" customHeight="1">
      <c r="A123" s="20">
        <v>900</v>
      </c>
      <c r="B123" s="20"/>
      <c r="C123" s="20"/>
      <c r="D123" s="28" t="s">
        <v>57</v>
      </c>
      <c r="E123" s="11">
        <f>E124+E126</f>
        <v>260039</v>
      </c>
      <c r="F123" s="11">
        <f>F124</f>
        <v>500000</v>
      </c>
    </row>
    <row r="124" spans="1:6" ht="17.25" customHeight="1">
      <c r="A124" s="24"/>
      <c r="B124" s="24">
        <v>90001</v>
      </c>
      <c r="C124" s="24"/>
      <c r="D124" s="17" t="s">
        <v>110</v>
      </c>
      <c r="E124" s="15">
        <f>E125</f>
        <v>195000</v>
      </c>
      <c r="F124" s="15">
        <f>F125</f>
        <v>500000</v>
      </c>
    </row>
    <row r="125" spans="1:6" ht="29.25" customHeight="1">
      <c r="A125" s="24"/>
      <c r="B125" s="24"/>
      <c r="C125" s="24">
        <v>6290</v>
      </c>
      <c r="D125" s="16" t="s">
        <v>6</v>
      </c>
      <c r="E125" s="15">
        <v>195000</v>
      </c>
      <c r="F125" s="15">
        <v>500000</v>
      </c>
    </row>
    <row r="126" spans="1:6" ht="20.25" customHeight="1">
      <c r="A126" s="24"/>
      <c r="B126" s="24">
        <v>90015</v>
      </c>
      <c r="C126" s="24"/>
      <c r="D126" s="17" t="s">
        <v>58</v>
      </c>
      <c r="E126" s="15">
        <f>E127+E128</f>
        <v>65039</v>
      </c>
      <c r="F126" s="15">
        <f>F127+F128</f>
        <v>0</v>
      </c>
    </row>
    <row r="127" spans="1:6" ht="48" customHeight="1">
      <c r="A127" s="24"/>
      <c r="B127" s="24"/>
      <c r="C127" s="2">
        <v>2010</v>
      </c>
      <c r="D127" s="16" t="s">
        <v>108</v>
      </c>
      <c r="E127" s="15">
        <v>41000</v>
      </c>
      <c r="F127" s="15">
        <v>0</v>
      </c>
    </row>
    <row r="128" spans="1:6" ht="55.5" customHeight="1">
      <c r="A128" s="24"/>
      <c r="B128" s="24"/>
      <c r="C128" s="2">
        <v>6310</v>
      </c>
      <c r="D128" s="16" t="s">
        <v>59</v>
      </c>
      <c r="E128" s="15">
        <v>24039</v>
      </c>
      <c r="F128" s="15">
        <v>0</v>
      </c>
    </row>
    <row r="129" spans="1:6" ht="27.75" customHeight="1">
      <c r="A129" s="13"/>
      <c r="B129" s="13"/>
      <c r="C129" s="13"/>
      <c r="D129" s="39" t="s">
        <v>60</v>
      </c>
      <c r="E129" s="40">
        <f>E10+E16+E20+E28+E35+E42+E45+E68+E79+E90+E105+E120+E123</f>
        <v>13062380</v>
      </c>
      <c r="F129" s="40">
        <f>F10+F16+F20+F28+F35+F42+F45+F68+F79+F90+F120+F123</f>
        <v>12710794</v>
      </c>
    </row>
    <row r="131" spans="4:6" ht="14.25">
      <c r="D131" s="148" t="s">
        <v>71</v>
      </c>
      <c r="E131" s="148"/>
      <c r="F131" s="148"/>
    </row>
    <row r="132" spans="1:6" ht="28.5" customHeight="1">
      <c r="A132" s="151" t="s">
        <v>64</v>
      </c>
      <c r="B132" s="151"/>
      <c r="C132" s="151"/>
      <c r="D132" s="151"/>
      <c r="E132" s="149" t="s">
        <v>72</v>
      </c>
      <c r="F132" s="149"/>
    </row>
    <row r="134" spans="1:4" ht="30" customHeight="1">
      <c r="A134" s="41" t="s">
        <v>66</v>
      </c>
      <c r="B134" s="150" t="s">
        <v>114</v>
      </c>
      <c r="C134" s="150"/>
      <c r="D134" s="150"/>
    </row>
    <row r="136" spans="1:4" ht="27.75" customHeight="1">
      <c r="A136" s="41" t="s">
        <v>65</v>
      </c>
      <c r="B136" s="150" t="s">
        <v>115</v>
      </c>
      <c r="C136" s="150" t="s">
        <v>70</v>
      </c>
      <c r="D136" s="150"/>
    </row>
  </sheetData>
  <mergeCells count="10">
    <mergeCell ref="D2:F2"/>
    <mergeCell ref="C5:E5"/>
    <mergeCell ref="C6:D6"/>
    <mergeCell ref="D3:F3"/>
    <mergeCell ref="D4:F4"/>
    <mergeCell ref="D131:F131"/>
    <mergeCell ref="E132:F132"/>
    <mergeCell ref="B134:D134"/>
    <mergeCell ref="B136:D136"/>
    <mergeCell ref="A132:D132"/>
  </mergeCells>
  <printOptions/>
  <pageMargins left="0.54" right="0.4" top="0.8" bottom="0.68" header="0.5" footer="0.46"/>
  <pageSetup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8"/>
  <sheetViews>
    <sheetView workbookViewId="0" topLeftCell="A1">
      <selection activeCell="D23" sqref="D23"/>
    </sheetView>
  </sheetViews>
  <sheetFormatPr defaultColWidth="9.00390625" defaultRowHeight="15" customHeight="1"/>
  <cols>
    <col min="1" max="1" width="6.375" style="43" customWidth="1"/>
    <col min="2" max="2" width="8.625" style="43" customWidth="1"/>
    <col min="3" max="3" width="6.125" style="43" customWidth="1"/>
    <col min="4" max="4" width="48.625" style="43" customWidth="1"/>
    <col min="5" max="6" width="12.375" style="43" customWidth="1"/>
    <col min="7" max="16384" width="9.125" style="43" customWidth="1"/>
  </cols>
  <sheetData>
    <row r="1" spans="1:6" ht="15" customHeight="1">
      <c r="A1" s="5"/>
      <c r="B1" s="5"/>
      <c r="C1" s="5"/>
      <c r="D1" s="148" t="s">
        <v>118</v>
      </c>
      <c r="E1" s="148"/>
      <c r="F1" s="148"/>
    </row>
    <row r="2" spans="1:6" ht="15" customHeight="1">
      <c r="A2" s="5"/>
      <c r="B2" s="5"/>
      <c r="C2" s="5"/>
      <c r="D2" s="149" t="s">
        <v>119</v>
      </c>
      <c r="E2" s="149"/>
      <c r="F2" s="149"/>
    </row>
    <row r="3" spans="1:6" ht="15" customHeight="1">
      <c r="A3" s="149" t="s">
        <v>120</v>
      </c>
      <c r="B3" s="149"/>
      <c r="C3" s="149"/>
      <c r="D3" s="149"/>
      <c r="E3" s="149"/>
      <c r="F3" s="149"/>
    </row>
    <row r="4" spans="1:5" ht="15" customHeight="1">
      <c r="A4" s="4"/>
      <c r="B4" s="4"/>
      <c r="C4" s="4"/>
      <c r="D4" s="4"/>
      <c r="E4" s="4"/>
    </row>
    <row r="5" spans="1:6" ht="15" customHeight="1">
      <c r="A5" s="4"/>
      <c r="B5" s="152" t="s">
        <v>121</v>
      </c>
      <c r="C5" s="154"/>
      <c r="D5" s="154"/>
      <c r="E5" s="154"/>
      <c r="F5" s="154"/>
    </row>
    <row r="6" spans="1:6" ht="15.75" customHeight="1">
      <c r="A6" s="4"/>
      <c r="B6" s="44"/>
      <c r="C6" s="44"/>
      <c r="D6" s="6" t="s">
        <v>122</v>
      </c>
      <c r="E6" s="6"/>
      <c r="F6" s="45"/>
    </row>
    <row r="7" spans="1:6" ht="42.75" customHeight="1">
      <c r="A7" s="46" t="s">
        <v>0</v>
      </c>
      <c r="B7" s="47" t="s">
        <v>1</v>
      </c>
      <c r="C7" s="46" t="s">
        <v>2</v>
      </c>
      <c r="D7" s="48" t="s">
        <v>123</v>
      </c>
      <c r="E7" s="49" t="s">
        <v>124</v>
      </c>
      <c r="F7" s="49" t="s">
        <v>125</v>
      </c>
    </row>
    <row r="8" spans="1:6" s="51" customFormat="1" ht="15" customHeight="1">
      <c r="A8" s="50">
        <v>1</v>
      </c>
      <c r="B8" s="50">
        <v>2</v>
      </c>
      <c r="C8" s="50">
        <v>3</v>
      </c>
      <c r="D8" s="50">
        <v>4</v>
      </c>
      <c r="E8" s="50"/>
      <c r="F8" s="50">
        <v>6</v>
      </c>
    </row>
    <row r="9" spans="1:6" s="52" customFormat="1" ht="15" customHeight="1">
      <c r="A9" s="9" t="s">
        <v>13</v>
      </c>
      <c r="B9" s="20"/>
      <c r="C9" s="20"/>
      <c r="D9" s="10" t="s">
        <v>4</v>
      </c>
      <c r="E9" s="11">
        <f>E10+E12</f>
        <v>1521193</v>
      </c>
      <c r="F9" s="11">
        <f>F10+F12</f>
        <v>1376</v>
      </c>
    </row>
    <row r="10" spans="1:6" ht="15" customHeight="1">
      <c r="A10" s="24"/>
      <c r="B10" s="14" t="s">
        <v>14</v>
      </c>
      <c r="C10" s="24"/>
      <c r="D10" s="17" t="s">
        <v>5</v>
      </c>
      <c r="E10" s="53">
        <f>E11</f>
        <v>1520040</v>
      </c>
      <c r="F10" s="15">
        <f>F11</f>
        <v>0</v>
      </c>
    </row>
    <row r="11" spans="1:6" ht="15" customHeight="1">
      <c r="A11" s="24"/>
      <c r="B11" s="24"/>
      <c r="C11" s="24">
        <v>6050</v>
      </c>
      <c r="D11" s="13" t="s">
        <v>126</v>
      </c>
      <c r="E11" s="15">
        <v>1520040</v>
      </c>
      <c r="F11" s="15">
        <v>0</v>
      </c>
    </row>
    <row r="12" spans="1:6" ht="15" customHeight="1">
      <c r="A12" s="24"/>
      <c r="B12" s="14" t="s">
        <v>127</v>
      </c>
      <c r="C12" s="24"/>
      <c r="D12" s="13" t="s">
        <v>128</v>
      </c>
      <c r="E12" s="15">
        <f>E13</f>
        <v>1153</v>
      </c>
      <c r="F12" s="15">
        <f>F13</f>
        <v>1376</v>
      </c>
    </row>
    <row r="13" spans="1:6" ht="15" customHeight="1">
      <c r="A13" s="24"/>
      <c r="B13" s="24"/>
      <c r="C13" s="24">
        <v>2850</v>
      </c>
      <c r="D13" s="13" t="s">
        <v>129</v>
      </c>
      <c r="E13" s="15">
        <v>1153</v>
      </c>
      <c r="F13" s="15">
        <v>1376</v>
      </c>
    </row>
    <row r="14" spans="1:6" s="52" customFormat="1" ht="28.5" customHeight="1">
      <c r="A14" s="20">
        <v>400</v>
      </c>
      <c r="B14" s="20"/>
      <c r="C14" s="20"/>
      <c r="D14" s="21" t="s">
        <v>8</v>
      </c>
      <c r="E14" s="54">
        <f>E15</f>
        <v>187839</v>
      </c>
      <c r="F14" s="54">
        <f>F15</f>
        <v>229200</v>
      </c>
    </row>
    <row r="15" spans="1:6" ht="15" customHeight="1">
      <c r="A15" s="24"/>
      <c r="B15" s="24">
        <v>40002</v>
      </c>
      <c r="C15" s="24"/>
      <c r="D15" s="13" t="s">
        <v>9</v>
      </c>
      <c r="E15" s="15">
        <f>E16+E17+E18+E19+E20+E21</f>
        <v>187839</v>
      </c>
      <c r="F15" s="15">
        <f>F16+F17+F18+F19+F20+F21</f>
        <v>229200</v>
      </c>
    </row>
    <row r="16" spans="1:6" ht="15" customHeight="1">
      <c r="A16" s="24"/>
      <c r="B16" s="24"/>
      <c r="C16" s="24">
        <v>4210</v>
      </c>
      <c r="D16" s="13" t="s">
        <v>130</v>
      </c>
      <c r="E16" s="15">
        <v>2136</v>
      </c>
      <c r="F16" s="15">
        <v>8000</v>
      </c>
    </row>
    <row r="17" spans="1:6" ht="15" customHeight="1">
      <c r="A17" s="24"/>
      <c r="B17" s="24"/>
      <c r="C17" s="24">
        <v>4260</v>
      </c>
      <c r="D17" s="13" t="s">
        <v>131</v>
      </c>
      <c r="E17" s="15">
        <v>68200</v>
      </c>
      <c r="F17" s="15">
        <v>100000</v>
      </c>
    </row>
    <row r="18" spans="1:6" ht="15" customHeight="1">
      <c r="A18" s="24"/>
      <c r="B18" s="24"/>
      <c r="C18" s="24">
        <v>4270</v>
      </c>
      <c r="D18" s="13" t="s">
        <v>132</v>
      </c>
      <c r="E18" s="15">
        <v>52000</v>
      </c>
      <c r="F18" s="15">
        <v>65000</v>
      </c>
    </row>
    <row r="19" spans="1:6" ht="15" customHeight="1">
      <c r="A19" s="24"/>
      <c r="B19" s="24"/>
      <c r="C19" s="24">
        <v>4300</v>
      </c>
      <c r="D19" s="13" t="s">
        <v>133</v>
      </c>
      <c r="E19" s="15">
        <v>9200</v>
      </c>
      <c r="F19" s="15">
        <v>11200</v>
      </c>
    </row>
    <row r="20" spans="1:6" ht="15" customHeight="1">
      <c r="A20" s="24"/>
      <c r="B20" s="24"/>
      <c r="C20" s="24">
        <v>4430</v>
      </c>
      <c r="D20" s="13" t="s">
        <v>134</v>
      </c>
      <c r="E20" s="13">
        <v>42816</v>
      </c>
      <c r="F20" s="15">
        <v>30000</v>
      </c>
    </row>
    <row r="21" spans="1:6" ht="15" customHeight="1">
      <c r="A21" s="55"/>
      <c r="B21" s="55"/>
      <c r="C21" s="55">
        <v>6060</v>
      </c>
      <c r="D21" s="13" t="s">
        <v>135</v>
      </c>
      <c r="E21" s="15">
        <v>13487</v>
      </c>
      <c r="F21" s="15">
        <v>15000</v>
      </c>
    </row>
    <row r="22" spans="1:6" s="52" customFormat="1" ht="17.25" customHeight="1">
      <c r="A22" s="56">
        <v>600</v>
      </c>
      <c r="B22" s="56"/>
      <c r="C22" s="56"/>
      <c r="D22" s="10" t="s">
        <v>136</v>
      </c>
      <c r="E22" s="11">
        <f>E23</f>
        <v>181200</v>
      </c>
      <c r="F22" s="11">
        <f>F23</f>
        <v>312000</v>
      </c>
    </row>
    <row r="23" spans="1:6" ht="15" customHeight="1">
      <c r="A23" s="55"/>
      <c r="B23" s="55">
        <v>60016</v>
      </c>
      <c r="C23" s="55"/>
      <c r="D23" s="13" t="s">
        <v>137</v>
      </c>
      <c r="E23" s="15">
        <f>E24+E25+E26</f>
        <v>181200</v>
      </c>
      <c r="F23" s="15">
        <f>F24+F25+F26+F27</f>
        <v>312000</v>
      </c>
    </row>
    <row r="24" spans="1:6" ht="15" customHeight="1">
      <c r="A24" s="55"/>
      <c r="B24" s="55"/>
      <c r="C24" s="55">
        <v>4210</v>
      </c>
      <c r="D24" s="13" t="s">
        <v>130</v>
      </c>
      <c r="E24" s="15">
        <v>4600</v>
      </c>
      <c r="F24" s="15">
        <v>4000</v>
      </c>
    </row>
    <row r="25" spans="1:6" ht="15" customHeight="1">
      <c r="A25" s="55"/>
      <c r="B25" s="55"/>
      <c r="C25" s="55">
        <v>4270</v>
      </c>
      <c r="D25" s="13" t="s">
        <v>132</v>
      </c>
      <c r="E25" s="15">
        <v>154600</v>
      </c>
      <c r="F25" s="15">
        <v>205000</v>
      </c>
    </row>
    <row r="26" spans="1:6" ht="15" customHeight="1">
      <c r="A26" s="55"/>
      <c r="B26" s="55"/>
      <c r="C26" s="55">
        <v>4300</v>
      </c>
      <c r="D26" s="13" t="s">
        <v>133</v>
      </c>
      <c r="E26" s="15">
        <v>22000</v>
      </c>
      <c r="F26" s="15">
        <v>23000</v>
      </c>
    </row>
    <row r="27" spans="1:6" ht="15" customHeight="1">
      <c r="A27" s="55"/>
      <c r="B27" s="55"/>
      <c r="C27" s="55">
        <v>6050</v>
      </c>
      <c r="D27" s="13" t="s">
        <v>126</v>
      </c>
      <c r="E27" s="15"/>
      <c r="F27" s="15">
        <v>80000</v>
      </c>
    </row>
    <row r="28" spans="1:6" s="52" customFormat="1" ht="18.75" customHeight="1">
      <c r="A28" s="56">
        <v>700</v>
      </c>
      <c r="B28" s="56"/>
      <c r="C28" s="56"/>
      <c r="D28" s="10" t="s">
        <v>11</v>
      </c>
      <c r="E28" s="11">
        <f>E29+E34</f>
        <v>43300</v>
      </c>
      <c r="F28" s="11">
        <f>F29+F34</f>
        <v>74200</v>
      </c>
    </row>
    <row r="29" spans="1:6" ht="15" customHeight="1">
      <c r="A29" s="55"/>
      <c r="B29" s="55">
        <v>70004</v>
      </c>
      <c r="C29" s="55"/>
      <c r="D29" s="16" t="s">
        <v>138</v>
      </c>
      <c r="E29" s="15">
        <f>E30+E31+E32+E33</f>
        <v>2100</v>
      </c>
      <c r="F29" s="15">
        <f>F30+F31+F32+F33</f>
        <v>5200</v>
      </c>
    </row>
    <row r="30" spans="1:6" ht="15" customHeight="1">
      <c r="A30" s="55"/>
      <c r="B30" s="55"/>
      <c r="C30" s="55">
        <v>4210</v>
      </c>
      <c r="D30" s="16" t="s">
        <v>130</v>
      </c>
      <c r="E30" s="15">
        <v>500</v>
      </c>
      <c r="F30" s="15">
        <v>1000</v>
      </c>
    </row>
    <row r="31" spans="1:6" ht="15" customHeight="1">
      <c r="A31" s="55"/>
      <c r="B31" s="55"/>
      <c r="C31" s="55">
        <v>4260</v>
      </c>
      <c r="D31" s="13" t="s">
        <v>131</v>
      </c>
      <c r="E31" s="15">
        <v>1200</v>
      </c>
      <c r="F31" s="15">
        <v>1200</v>
      </c>
    </row>
    <row r="32" spans="1:6" ht="15" customHeight="1">
      <c r="A32" s="55"/>
      <c r="B32" s="55"/>
      <c r="C32" s="55">
        <v>4270</v>
      </c>
      <c r="D32" s="13" t="s">
        <v>132</v>
      </c>
      <c r="E32" s="15">
        <v>400</v>
      </c>
      <c r="F32" s="15">
        <v>2500</v>
      </c>
    </row>
    <row r="33" spans="1:6" ht="15" customHeight="1">
      <c r="A33" s="55"/>
      <c r="B33" s="55"/>
      <c r="C33" s="55">
        <v>4300</v>
      </c>
      <c r="D33" s="13" t="s">
        <v>133</v>
      </c>
      <c r="E33" s="13">
        <v>0</v>
      </c>
      <c r="F33" s="15">
        <v>500</v>
      </c>
    </row>
    <row r="34" spans="1:6" ht="15" customHeight="1">
      <c r="A34" s="55"/>
      <c r="B34" s="55">
        <v>70005</v>
      </c>
      <c r="C34" s="55"/>
      <c r="D34" s="13" t="s">
        <v>106</v>
      </c>
      <c r="E34" s="33">
        <f>E35+E36</f>
        <v>41200</v>
      </c>
      <c r="F34" s="15">
        <f>F35+F36+F37+F38</f>
        <v>69000</v>
      </c>
    </row>
    <row r="35" spans="1:6" ht="15" customHeight="1">
      <c r="A35" s="55"/>
      <c r="B35" s="55"/>
      <c r="C35" s="55">
        <v>4260</v>
      </c>
      <c r="D35" s="13" t="s">
        <v>131</v>
      </c>
      <c r="E35" s="33">
        <v>10700</v>
      </c>
      <c r="F35" s="15">
        <v>14000</v>
      </c>
    </row>
    <row r="36" spans="1:6" ht="15" customHeight="1">
      <c r="A36" s="55"/>
      <c r="B36" s="55"/>
      <c r="C36" s="55">
        <v>4300</v>
      </c>
      <c r="D36" s="13" t="s">
        <v>133</v>
      </c>
      <c r="E36" s="33">
        <v>30500</v>
      </c>
      <c r="F36" s="15">
        <v>30000</v>
      </c>
    </row>
    <row r="37" spans="1:6" ht="15" customHeight="1">
      <c r="A37" s="55"/>
      <c r="B37" s="55"/>
      <c r="C37" s="55">
        <v>4430</v>
      </c>
      <c r="D37" s="13" t="s">
        <v>134</v>
      </c>
      <c r="E37" s="33"/>
      <c r="F37" s="15">
        <v>5000</v>
      </c>
    </row>
    <row r="38" spans="1:6" ht="15" customHeight="1">
      <c r="A38" s="55"/>
      <c r="B38" s="55"/>
      <c r="C38" s="55">
        <v>6060</v>
      </c>
      <c r="D38" s="13" t="s">
        <v>139</v>
      </c>
      <c r="E38" s="33"/>
      <c r="F38" s="15">
        <v>20000</v>
      </c>
    </row>
    <row r="39" spans="1:6" s="52" customFormat="1" ht="18" customHeight="1">
      <c r="A39" s="56">
        <v>710</v>
      </c>
      <c r="B39" s="56"/>
      <c r="C39" s="56"/>
      <c r="D39" s="10" t="s">
        <v>140</v>
      </c>
      <c r="E39" s="11">
        <f>E40+E43</f>
        <v>81511</v>
      </c>
      <c r="F39" s="57">
        <f>F40+F43</f>
        <v>99061</v>
      </c>
    </row>
    <row r="40" spans="1:6" ht="15" customHeight="1">
      <c r="A40" s="55"/>
      <c r="B40" s="55">
        <v>71004</v>
      </c>
      <c r="C40" s="55"/>
      <c r="D40" s="13" t="s">
        <v>141</v>
      </c>
      <c r="E40" s="33">
        <f>E41+E42</f>
        <v>74061</v>
      </c>
      <c r="F40" s="33">
        <f>F41+F42</f>
        <v>90061</v>
      </c>
    </row>
    <row r="41" spans="1:6" ht="30.75" customHeight="1">
      <c r="A41" s="55"/>
      <c r="B41" s="55"/>
      <c r="C41" s="55">
        <v>2310</v>
      </c>
      <c r="D41" s="16" t="s">
        <v>142</v>
      </c>
      <c r="E41" s="33">
        <v>48061</v>
      </c>
      <c r="F41" s="33">
        <v>60061</v>
      </c>
    </row>
    <row r="42" spans="1:6" ht="15" customHeight="1">
      <c r="A42" s="55"/>
      <c r="B42" s="55"/>
      <c r="C42" s="55">
        <v>4300</v>
      </c>
      <c r="D42" s="13" t="s">
        <v>133</v>
      </c>
      <c r="E42" s="33">
        <v>26000</v>
      </c>
      <c r="F42" s="33">
        <v>30000</v>
      </c>
    </row>
    <row r="43" spans="1:6" ht="18" customHeight="1">
      <c r="A43" s="55"/>
      <c r="B43" s="55">
        <v>71095</v>
      </c>
      <c r="C43" s="55"/>
      <c r="D43" s="13" t="s">
        <v>143</v>
      </c>
      <c r="E43" s="33">
        <f>E44+E45</f>
        <v>7450</v>
      </c>
      <c r="F43" s="15">
        <f>F44+F45</f>
        <v>9000</v>
      </c>
    </row>
    <row r="44" spans="1:6" ht="15" customHeight="1">
      <c r="A44" s="55"/>
      <c r="B44" s="55"/>
      <c r="C44" s="55">
        <v>4210</v>
      </c>
      <c r="D44" s="13" t="s">
        <v>130</v>
      </c>
      <c r="E44" s="33">
        <v>850</v>
      </c>
      <c r="F44" s="15">
        <v>2000</v>
      </c>
    </row>
    <row r="45" spans="1:6" ht="15" customHeight="1">
      <c r="A45" s="55"/>
      <c r="B45" s="55"/>
      <c r="C45" s="55">
        <v>4300</v>
      </c>
      <c r="D45" s="13" t="s">
        <v>133</v>
      </c>
      <c r="E45" s="33">
        <v>6600</v>
      </c>
      <c r="F45" s="15">
        <v>7000</v>
      </c>
    </row>
    <row r="46" spans="1:6" s="52" customFormat="1" ht="19.5" customHeight="1">
      <c r="A46" s="56">
        <v>750</v>
      </c>
      <c r="B46" s="56"/>
      <c r="C46" s="56"/>
      <c r="D46" s="10" t="s">
        <v>16</v>
      </c>
      <c r="E46" s="11">
        <f>E47+E54+E58+E73+E78</f>
        <v>1748234</v>
      </c>
      <c r="F46" s="11">
        <f>F47+F54+F58+F73+F78</f>
        <v>1968770</v>
      </c>
    </row>
    <row r="47" spans="1:6" ht="15" customHeight="1">
      <c r="A47" s="55"/>
      <c r="B47" s="55">
        <v>75011</v>
      </c>
      <c r="C47" s="55"/>
      <c r="D47" s="13" t="s">
        <v>17</v>
      </c>
      <c r="E47" s="33">
        <f>E48+E49+E50+E51+E52+E53</f>
        <v>68889</v>
      </c>
      <c r="F47" s="15">
        <f>F48+F49+F50+F51+F52+F53</f>
        <v>70956</v>
      </c>
    </row>
    <row r="48" spans="1:6" ht="15" customHeight="1">
      <c r="A48" s="55"/>
      <c r="B48" s="55"/>
      <c r="C48" s="55">
        <v>4010</v>
      </c>
      <c r="D48" s="13" t="s">
        <v>144</v>
      </c>
      <c r="E48" s="33">
        <v>51702</v>
      </c>
      <c r="F48" s="15">
        <v>53400</v>
      </c>
    </row>
    <row r="49" spans="1:6" ht="15" customHeight="1">
      <c r="A49" s="58"/>
      <c r="B49" s="58"/>
      <c r="C49" s="55">
        <v>4040</v>
      </c>
      <c r="D49" s="13" t="s">
        <v>145</v>
      </c>
      <c r="E49" s="33">
        <v>4403</v>
      </c>
      <c r="F49" s="15">
        <v>4394</v>
      </c>
    </row>
    <row r="50" spans="1:6" ht="15" customHeight="1">
      <c r="A50" s="58"/>
      <c r="B50" s="58"/>
      <c r="C50" s="55">
        <v>4110</v>
      </c>
      <c r="D50" s="13" t="s">
        <v>146</v>
      </c>
      <c r="E50" s="33">
        <v>10033</v>
      </c>
      <c r="F50" s="15">
        <v>9958</v>
      </c>
    </row>
    <row r="51" spans="1:6" ht="15" customHeight="1">
      <c r="A51" s="58"/>
      <c r="B51" s="58"/>
      <c r="C51" s="55">
        <v>4120</v>
      </c>
      <c r="D51" s="13" t="s">
        <v>147</v>
      </c>
      <c r="E51" s="33">
        <v>1375</v>
      </c>
      <c r="F51" s="15">
        <v>1416</v>
      </c>
    </row>
    <row r="52" spans="1:6" ht="15" customHeight="1">
      <c r="A52" s="58"/>
      <c r="B52" s="58"/>
      <c r="C52" s="55">
        <v>4210</v>
      </c>
      <c r="D52" s="13" t="s">
        <v>130</v>
      </c>
      <c r="E52" s="33">
        <v>59</v>
      </c>
      <c r="F52" s="15">
        <v>435</v>
      </c>
    </row>
    <row r="53" spans="1:6" ht="16.5" customHeight="1">
      <c r="A53" s="58"/>
      <c r="B53" s="58"/>
      <c r="C53" s="55">
        <v>4440</v>
      </c>
      <c r="D53" s="16" t="s">
        <v>148</v>
      </c>
      <c r="E53" s="33">
        <v>1317</v>
      </c>
      <c r="F53" s="15">
        <v>1353</v>
      </c>
    </row>
    <row r="54" spans="1:6" ht="15" customHeight="1">
      <c r="A54" s="58"/>
      <c r="B54" s="55">
        <v>75022</v>
      </c>
      <c r="C54" s="55"/>
      <c r="D54" s="13" t="s">
        <v>149</v>
      </c>
      <c r="E54" s="33">
        <f>E55+E56+E57</f>
        <v>53735</v>
      </c>
      <c r="F54" s="15">
        <f>F55+F56</f>
        <v>56000</v>
      </c>
    </row>
    <row r="55" spans="1:6" ht="15" customHeight="1">
      <c r="A55" s="58"/>
      <c r="B55" s="55"/>
      <c r="C55" s="55">
        <v>3030</v>
      </c>
      <c r="D55" s="13" t="s">
        <v>150</v>
      </c>
      <c r="E55" s="33">
        <v>48680</v>
      </c>
      <c r="F55" s="15">
        <v>50000</v>
      </c>
    </row>
    <row r="56" spans="1:6" ht="15" customHeight="1">
      <c r="A56" s="58"/>
      <c r="B56" s="55"/>
      <c r="C56" s="55">
        <v>4210</v>
      </c>
      <c r="D56" s="13" t="s">
        <v>130</v>
      </c>
      <c r="E56" s="33">
        <v>4805</v>
      </c>
      <c r="F56" s="15">
        <v>6000</v>
      </c>
    </row>
    <row r="57" spans="1:6" ht="15" customHeight="1">
      <c r="A57" s="58"/>
      <c r="B57" s="55"/>
      <c r="C57" s="55">
        <v>4300</v>
      </c>
      <c r="D57" s="13" t="s">
        <v>151</v>
      </c>
      <c r="E57" s="33">
        <v>250</v>
      </c>
      <c r="F57" s="15"/>
    </row>
    <row r="58" spans="1:6" ht="15" customHeight="1">
      <c r="A58" s="58"/>
      <c r="B58" s="55">
        <v>75023</v>
      </c>
      <c r="C58" s="58"/>
      <c r="D58" s="13" t="s">
        <v>19</v>
      </c>
      <c r="E58" s="33">
        <f>E59+E60+E61+E62+E63+E64+E66+E67+E68+E69+E70+E71+E72</f>
        <v>1579296</v>
      </c>
      <c r="F58" s="15">
        <f>F59+F60+F61+F62+F63+F64+F66+F67+F68+F69+F70+F71+F72</f>
        <v>1829614</v>
      </c>
    </row>
    <row r="59" spans="1:6" ht="15" customHeight="1">
      <c r="A59" s="58"/>
      <c r="B59" s="58"/>
      <c r="C59" s="55">
        <v>4010</v>
      </c>
      <c r="D59" s="13" t="s">
        <v>144</v>
      </c>
      <c r="E59" s="33">
        <v>993343</v>
      </c>
      <c r="F59" s="15">
        <v>1134367</v>
      </c>
    </row>
    <row r="60" spans="1:6" ht="15" customHeight="1">
      <c r="A60" s="58"/>
      <c r="B60" s="58"/>
      <c r="C60" s="55">
        <v>4040</v>
      </c>
      <c r="D60" s="13" t="s">
        <v>145</v>
      </c>
      <c r="E60" s="33">
        <v>64878</v>
      </c>
      <c r="F60" s="15">
        <v>84434</v>
      </c>
    </row>
    <row r="61" spans="1:6" ht="15" customHeight="1">
      <c r="A61" s="58"/>
      <c r="B61" s="58"/>
      <c r="C61" s="55">
        <v>4110</v>
      </c>
      <c r="D61" s="13" t="s">
        <v>146</v>
      </c>
      <c r="E61" s="33">
        <v>179000</v>
      </c>
      <c r="F61" s="15">
        <v>210000</v>
      </c>
    </row>
    <row r="62" spans="1:6" ht="15" customHeight="1">
      <c r="A62" s="58"/>
      <c r="B62" s="58"/>
      <c r="C62" s="55">
        <v>4120</v>
      </c>
      <c r="D62" s="13" t="s">
        <v>147</v>
      </c>
      <c r="E62" s="33">
        <v>25800</v>
      </c>
      <c r="F62" s="15">
        <v>29860</v>
      </c>
    </row>
    <row r="63" spans="1:6" ht="15" customHeight="1">
      <c r="A63" s="58"/>
      <c r="B63" s="58"/>
      <c r="C63" s="55">
        <v>4140</v>
      </c>
      <c r="D63" s="13" t="s">
        <v>152</v>
      </c>
      <c r="E63" s="33">
        <v>7300</v>
      </c>
      <c r="F63" s="15">
        <v>8000</v>
      </c>
    </row>
    <row r="64" spans="1:6" ht="15" customHeight="1">
      <c r="A64" s="58"/>
      <c r="B64" s="58"/>
      <c r="C64" s="55">
        <v>4210</v>
      </c>
      <c r="D64" s="13" t="s">
        <v>130</v>
      </c>
      <c r="E64" s="33">
        <v>72000</v>
      </c>
      <c r="F64" s="15">
        <v>80000</v>
      </c>
    </row>
    <row r="65" spans="1:6" ht="15" customHeight="1" hidden="1">
      <c r="A65" s="58"/>
      <c r="B65" s="58"/>
      <c r="C65" s="55"/>
      <c r="D65" s="13" t="s">
        <v>153</v>
      </c>
      <c r="E65" s="33"/>
      <c r="F65" s="15"/>
    </row>
    <row r="66" spans="1:6" ht="15" customHeight="1">
      <c r="A66" s="58"/>
      <c r="B66" s="58"/>
      <c r="C66" s="55">
        <v>4260</v>
      </c>
      <c r="D66" s="13" t="s">
        <v>131</v>
      </c>
      <c r="E66" s="33">
        <v>29000</v>
      </c>
      <c r="F66" s="15">
        <v>40000</v>
      </c>
    </row>
    <row r="67" spans="1:6" ht="15" customHeight="1">
      <c r="A67" s="58"/>
      <c r="B67" s="58"/>
      <c r="C67" s="55">
        <v>4270</v>
      </c>
      <c r="D67" s="13" t="s">
        <v>132</v>
      </c>
      <c r="E67" s="33">
        <v>23700</v>
      </c>
      <c r="F67" s="15">
        <v>20000</v>
      </c>
    </row>
    <row r="68" spans="1:6" ht="15" customHeight="1">
      <c r="A68" s="58"/>
      <c r="B68" s="58"/>
      <c r="C68" s="55">
        <v>4300</v>
      </c>
      <c r="D68" s="13" t="s">
        <v>133</v>
      </c>
      <c r="E68" s="33">
        <v>138600</v>
      </c>
      <c r="F68" s="15">
        <v>160000</v>
      </c>
    </row>
    <row r="69" spans="1:6" ht="15" customHeight="1">
      <c r="A69" s="58"/>
      <c r="B69" s="55"/>
      <c r="C69" s="55">
        <v>4410</v>
      </c>
      <c r="D69" s="13" t="s">
        <v>154</v>
      </c>
      <c r="E69" s="33">
        <v>15880</v>
      </c>
      <c r="F69" s="15">
        <v>25000</v>
      </c>
    </row>
    <row r="70" spans="1:6" ht="15" customHeight="1">
      <c r="A70" s="58"/>
      <c r="B70" s="55"/>
      <c r="C70" s="55">
        <v>4430</v>
      </c>
      <c r="D70" s="13" t="s">
        <v>134</v>
      </c>
      <c r="E70" s="33">
        <v>3444</v>
      </c>
      <c r="F70" s="15">
        <v>3600</v>
      </c>
    </row>
    <row r="71" spans="1:6" ht="15" customHeight="1">
      <c r="A71" s="58"/>
      <c r="B71" s="55"/>
      <c r="C71" s="55">
        <v>4440</v>
      </c>
      <c r="D71" s="16" t="s">
        <v>148</v>
      </c>
      <c r="E71" s="33">
        <v>21733</v>
      </c>
      <c r="F71" s="15">
        <v>24353</v>
      </c>
    </row>
    <row r="72" spans="1:6" ht="15" customHeight="1">
      <c r="A72" s="58"/>
      <c r="B72" s="55"/>
      <c r="C72" s="55">
        <v>6060</v>
      </c>
      <c r="D72" s="16" t="s">
        <v>139</v>
      </c>
      <c r="E72" s="33">
        <v>4618</v>
      </c>
      <c r="F72" s="15">
        <v>10000</v>
      </c>
    </row>
    <row r="73" spans="1:6" ht="28.5" customHeight="1">
      <c r="A73" s="58"/>
      <c r="B73" s="55">
        <v>75047</v>
      </c>
      <c r="C73" s="55"/>
      <c r="D73" s="16" t="s">
        <v>155</v>
      </c>
      <c r="E73" s="33">
        <f>E74+E75+E76+E77</f>
        <v>39650</v>
      </c>
      <c r="F73" s="15">
        <f>F74+F75+F76+F77</f>
        <v>0</v>
      </c>
    </row>
    <row r="74" spans="1:6" ht="15" customHeight="1">
      <c r="A74" s="58"/>
      <c r="B74" s="55"/>
      <c r="C74" s="55">
        <v>4100</v>
      </c>
      <c r="D74" s="13" t="s">
        <v>156</v>
      </c>
      <c r="E74" s="33">
        <v>25200</v>
      </c>
      <c r="F74" s="15"/>
    </row>
    <row r="75" spans="1:6" ht="15" customHeight="1">
      <c r="A75" s="58"/>
      <c r="B75" s="55"/>
      <c r="C75" s="55">
        <v>4210</v>
      </c>
      <c r="D75" s="13" t="s">
        <v>130</v>
      </c>
      <c r="E75" s="33">
        <v>2000</v>
      </c>
      <c r="F75" s="15"/>
    </row>
    <row r="76" spans="1:6" ht="15" customHeight="1">
      <c r="A76" s="58"/>
      <c r="B76" s="55"/>
      <c r="C76" s="55">
        <v>4300</v>
      </c>
      <c r="D76" s="13" t="s">
        <v>133</v>
      </c>
      <c r="E76" s="33">
        <v>12000</v>
      </c>
      <c r="F76" s="15"/>
    </row>
    <row r="77" spans="1:6" ht="15" customHeight="1">
      <c r="A77" s="58"/>
      <c r="B77" s="55"/>
      <c r="C77" s="55">
        <v>4430</v>
      </c>
      <c r="D77" s="13" t="s">
        <v>134</v>
      </c>
      <c r="E77" s="33">
        <v>450</v>
      </c>
      <c r="F77" s="15"/>
    </row>
    <row r="78" spans="1:6" ht="15" customHeight="1">
      <c r="A78" s="58"/>
      <c r="B78" s="55">
        <v>75095</v>
      </c>
      <c r="C78" s="55"/>
      <c r="D78" s="13" t="s">
        <v>7</v>
      </c>
      <c r="E78" s="33">
        <f>E79</f>
        <v>6664</v>
      </c>
      <c r="F78" s="15">
        <f>F79</f>
        <v>12200</v>
      </c>
    </row>
    <row r="79" spans="1:6" ht="15" customHeight="1">
      <c r="A79" s="55"/>
      <c r="B79" s="55"/>
      <c r="C79" s="55">
        <v>4430</v>
      </c>
      <c r="D79" s="13" t="s">
        <v>134</v>
      </c>
      <c r="E79" s="33">
        <v>6664</v>
      </c>
      <c r="F79" s="15">
        <v>12200</v>
      </c>
    </row>
    <row r="80" spans="1:6" s="52" customFormat="1" ht="30.75" customHeight="1">
      <c r="A80" s="19">
        <v>751</v>
      </c>
      <c r="B80" s="20"/>
      <c r="C80" s="20"/>
      <c r="D80" s="21" t="s">
        <v>21</v>
      </c>
      <c r="E80" s="33">
        <f>E81+E83+E88</f>
        <v>53690</v>
      </c>
      <c r="F80" s="11">
        <f>F81</f>
        <v>1488</v>
      </c>
    </row>
    <row r="81" spans="1:6" ht="28.5" customHeight="1">
      <c r="A81" s="24"/>
      <c r="B81" s="24">
        <v>75101</v>
      </c>
      <c r="C81" s="24"/>
      <c r="D81" s="21" t="s">
        <v>157</v>
      </c>
      <c r="E81" s="33">
        <f>E82</f>
        <v>1332</v>
      </c>
      <c r="F81" s="15">
        <f>F82</f>
        <v>1488</v>
      </c>
    </row>
    <row r="82" spans="1:6" ht="15" customHeight="1">
      <c r="A82" s="24"/>
      <c r="B82" s="24"/>
      <c r="C82" s="24">
        <v>4300</v>
      </c>
      <c r="D82" s="13" t="s">
        <v>133</v>
      </c>
      <c r="E82" s="33">
        <v>1332</v>
      </c>
      <c r="F82" s="15">
        <v>1488</v>
      </c>
    </row>
    <row r="83" spans="1:6" ht="18" customHeight="1">
      <c r="A83" s="24"/>
      <c r="B83" s="24">
        <v>75109</v>
      </c>
      <c r="C83" s="24"/>
      <c r="D83" s="13" t="s">
        <v>158</v>
      </c>
      <c r="E83" s="33">
        <f>E84+E85+E86+E87</f>
        <v>30340</v>
      </c>
      <c r="F83" s="15"/>
    </row>
    <row r="84" spans="1:6" ht="15" customHeight="1">
      <c r="A84" s="24"/>
      <c r="B84" s="24"/>
      <c r="C84" s="24">
        <v>3030</v>
      </c>
      <c r="D84" s="13" t="s">
        <v>150</v>
      </c>
      <c r="E84" s="33">
        <v>19978</v>
      </c>
      <c r="F84" s="15"/>
    </row>
    <row r="85" spans="1:6" ht="15" customHeight="1">
      <c r="A85" s="24"/>
      <c r="B85" s="24"/>
      <c r="C85" s="24">
        <v>4210</v>
      </c>
      <c r="D85" s="13" t="s">
        <v>130</v>
      </c>
      <c r="E85" s="33">
        <v>6262</v>
      </c>
      <c r="F85" s="15"/>
    </row>
    <row r="86" spans="1:6" ht="15" customHeight="1">
      <c r="A86" s="24"/>
      <c r="B86" s="24"/>
      <c r="C86" s="24">
        <v>4300</v>
      </c>
      <c r="D86" s="13" t="s">
        <v>159</v>
      </c>
      <c r="E86" s="33">
        <v>4000</v>
      </c>
      <c r="F86" s="15"/>
    </row>
    <row r="87" spans="1:6" ht="15" customHeight="1">
      <c r="A87" s="24"/>
      <c r="B87" s="24"/>
      <c r="C87" s="24">
        <v>4410</v>
      </c>
      <c r="D87" s="13" t="s">
        <v>154</v>
      </c>
      <c r="E87" s="33">
        <v>100</v>
      </c>
      <c r="F87" s="15"/>
    </row>
    <row r="88" spans="1:6" ht="18" customHeight="1">
      <c r="A88" s="24"/>
      <c r="B88" s="24">
        <v>75110</v>
      </c>
      <c r="C88" s="24"/>
      <c r="D88" s="13" t="s">
        <v>77</v>
      </c>
      <c r="E88" s="33">
        <f>E89+E90+E91+E92</f>
        <v>22018</v>
      </c>
      <c r="F88" s="15"/>
    </row>
    <row r="89" spans="1:6" ht="15" customHeight="1">
      <c r="A89" s="24"/>
      <c r="B89" s="24"/>
      <c r="C89" s="24">
        <v>3030</v>
      </c>
      <c r="D89" s="13" t="s">
        <v>150</v>
      </c>
      <c r="E89" s="33">
        <v>15681</v>
      </c>
      <c r="F89" s="15"/>
    </row>
    <row r="90" spans="1:6" ht="15" customHeight="1">
      <c r="A90" s="24"/>
      <c r="B90" s="24"/>
      <c r="C90" s="24">
        <v>4210</v>
      </c>
      <c r="D90" s="13" t="s">
        <v>130</v>
      </c>
      <c r="E90" s="33">
        <v>2894</v>
      </c>
      <c r="F90" s="15"/>
    </row>
    <row r="91" spans="1:6" ht="15" customHeight="1">
      <c r="A91" s="24"/>
      <c r="B91" s="24"/>
      <c r="C91" s="24">
        <v>4300</v>
      </c>
      <c r="D91" s="13" t="s">
        <v>133</v>
      </c>
      <c r="E91" s="33">
        <v>3306</v>
      </c>
      <c r="F91" s="15"/>
    </row>
    <row r="92" spans="1:6" ht="15" customHeight="1">
      <c r="A92" s="24"/>
      <c r="B92" s="24"/>
      <c r="C92" s="24">
        <v>4410</v>
      </c>
      <c r="D92" s="13" t="s">
        <v>154</v>
      </c>
      <c r="E92" s="33">
        <v>137</v>
      </c>
      <c r="F92" s="15"/>
    </row>
    <row r="93" spans="1:7" s="52" customFormat="1" ht="27" customHeight="1">
      <c r="A93" s="19">
        <v>754</v>
      </c>
      <c r="B93" s="20"/>
      <c r="C93" s="20"/>
      <c r="D93" s="21" t="s">
        <v>23</v>
      </c>
      <c r="E93" s="33">
        <f>E94+E96+E104</f>
        <v>83373</v>
      </c>
      <c r="F93" s="11">
        <f>F94+F96+F104</f>
        <v>87500</v>
      </c>
      <c r="G93" s="59"/>
    </row>
    <row r="94" spans="1:6" ht="15" customHeight="1">
      <c r="A94" s="24"/>
      <c r="B94" s="24">
        <v>75403</v>
      </c>
      <c r="C94" s="24"/>
      <c r="D94" s="13" t="s">
        <v>160</v>
      </c>
      <c r="E94" s="33">
        <f>E95</f>
        <v>13000</v>
      </c>
      <c r="F94" s="33">
        <f>F95</f>
        <v>5000</v>
      </c>
    </row>
    <row r="95" spans="1:6" ht="15" customHeight="1">
      <c r="A95" s="24"/>
      <c r="B95" s="24"/>
      <c r="C95" s="24">
        <v>2950</v>
      </c>
      <c r="D95" s="13" t="s">
        <v>161</v>
      </c>
      <c r="E95" s="33">
        <v>13000</v>
      </c>
      <c r="F95" s="15">
        <v>5000</v>
      </c>
    </row>
    <row r="96" spans="1:7" ht="18" customHeight="1">
      <c r="A96" s="24"/>
      <c r="B96" s="24">
        <v>75412</v>
      </c>
      <c r="C96" s="24"/>
      <c r="D96" s="13" t="s">
        <v>162</v>
      </c>
      <c r="E96" s="33">
        <f>E97+E98+E99+E100+E101+E102+E103</f>
        <v>69873</v>
      </c>
      <c r="F96" s="15">
        <f>F97+F98+F99+F100+F101+F102+F103</f>
        <v>82000</v>
      </c>
      <c r="G96" s="60"/>
    </row>
    <row r="97" spans="1:7" ht="15" customHeight="1">
      <c r="A97" s="24"/>
      <c r="B97" s="24"/>
      <c r="C97" s="24">
        <v>3020</v>
      </c>
      <c r="D97" s="13" t="s">
        <v>163</v>
      </c>
      <c r="E97" s="33">
        <v>2000</v>
      </c>
      <c r="F97" s="15">
        <v>2000</v>
      </c>
      <c r="G97" s="60"/>
    </row>
    <row r="98" spans="1:6" ht="15" customHeight="1">
      <c r="A98" s="24"/>
      <c r="B98" s="24"/>
      <c r="C98" s="24">
        <v>3030</v>
      </c>
      <c r="D98" s="13" t="s">
        <v>150</v>
      </c>
      <c r="E98" s="33">
        <v>6000</v>
      </c>
      <c r="F98" s="15">
        <v>8000</v>
      </c>
    </row>
    <row r="99" spans="1:6" ht="15" customHeight="1">
      <c r="A99" s="24"/>
      <c r="B99" s="24"/>
      <c r="C99" s="24">
        <v>4210</v>
      </c>
      <c r="D99" s="13" t="s">
        <v>130</v>
      </c>
      <c r="E99" s="33">
        <v>42100</v>
      </c>
      <c r="F99" s="15">
        <v>33500</v>
      </c>
    </row>
    <row r="100" spans="1:6" ht="15" customHeight="1">
      <c r="A100" s="24"/>
      <c r="B100" s="24"/>
      <c r="C100" s="24">
        <v>4260</v>
      </c>
      <c r="D100" s="13" t="s">
        <v>131</v>
      </c>
      <c r="E100" s="33">
        <v>4800</v>
      </c>
      <c r="F100" s="15">
        <v>6500</v>
      </c>
    </row>
    <row r="101" spans="1:6" ht="15" customHeight="1">
      <c r="A101" s="24"/>
      <c r="B101" s="24"/>
      <c r="C101" s="24">
        <v>4270</v>
      </c>
      <c r="D101" s="13" t="s">
        <v>132</v>
      </c>
      <c r="E101" s="33">
        <v>3801</v>
      </c>
      <c r="F101" s="15">
        <v>5000</v>
      </c>
    </row>
    <row r="102" spans="1:6" ht="15" customHeight="1">
      <c r="A102" s="24"/>
      <c r="B102" s="24"/>
      <c r="C102" s="24">
        <v>4300</v>
      </c>
      <c r="D102" s="13" t="s">
        <v>133</v>
      </c>
      <c r="E102" s="33">
        <v>7200</v>
      </c>
      <c r="F102" s="15">
        <v>22000</v>
      </c>
    </row>
    <row r="103" spans="1:6" ht="15" customHeight="1">
      <c r="A103" s="24"/>
      <c r="B103" s="24"/>
      <c r="C103" s="24">
        <v>4430</v>
      </c>
      <c r="D103" s="13" t="s">
        <v>134</v>
      </c>
      <c r="E103" s="33">
        <v>3972</v>
      </c>
      <c r="F103" s="15">
        <v>5000</v>
      </c>
    </row>
    <row r="104" spans="1:6" ht="15" customHeight="1">
      <c r="A104" s="24"/>
      <c r="B104" s="24">
        <v>75414</v>
      </c>
      <c r="C104" s="24"/>
      <c r="D104" s="13" t="s">
        <v>24</v>
      </c>
      <c r="E104" s="33">
        <f>E105</f>
        <v>500</v>
      </c>
      <c r="F104" s="15">
        <f>F105</f>
        <v>500</v>
      </c>
    </row>
    <row r="105" spans="1:6" ht="15" customHeight="1">
      <c r="A105" s="24"/>
      <c r="B105" s="24"/>
      <c r="C105" s="24">
        <v>4300</v>
      </c>
      <c r="D105" s="13" t="s">
        <v>133</v>
      </c>
      <c r="E105" s="33">
        <v>500</v>
      </c>
      <c r="F105" s="15">
        <v>500</v>
      </c>
    </row>
    <row r="106" spans="1:6" s="52" customFormat="1" ht="43.5" customHeight="1">
      <c r="A106" s="20">
        <v>756</v>
      </c>
      <c r="B106" s="20"/>
      <c r="C106" s="20"/>
      <c r="D106" s="21" t="s">
        <v>78</v>
      </c>
      <c r="E106" s="57">
        <f>E107</f>
        <v>0</v>
      </c>
      <c r="F106" s="11">
        <f>F107</f>
        <v>61000</v>
      </c>
    </row>
    <row r="107" spans="1:6" ht="31.5" customHeight="1">
      <c r="A107" s="24"/>
      <c r="B107" s="24">
        <v>75647</v>
      </c>
      <c r="C107" s="24"/>
      <c r="D107" s="16" t="s">
        <v>155</v>
      </c>
      <c r="E107" s="33">
        <f>E108+E109+E110+E111</f>
        <v>0</v>
      </c>
      <c r="F107" s="15">
        <f>F108+F109+F110+F111</f>
        <v>61000</v>
      </c>
    </row>
    <row r="108" spans="1:6" ht="15" customHeight="1">
      <c r="A108" s="24"/>
      <c r="B108" s="24"/>
      <c r="C108" s="24">
        <v>4100</v>
      </c>
      <c r="D108" s="13" t="s">
        <v>156</v>
      </c>
      <c r="E108" s="33"/>
      <c r="F108" s="15">
        <v>41000</v>
      </c>
    </row>
    <row r="109" spans="1:6" ht="15" customHeight="1">
      <c r="A109" s="24"/>
      <c r="B109" s="24"/>
      <c r="C109" s="24">
        <v>4210</v>
      </c>
      <c r="D109" s="13" t="s">
        <v>130</v>
      </c>
      <c r="E109" s="33"/>
      <c r="F109" s="15">
        <v>2000</v>
      </c>
    </row>
    <row r="110" spans="1:6" ht="15" customHeight="1">
      <c r="A110" s="24"/>
      <c r="B110" s="24"/>
      <c r="C110" s="24">
        <v>4300</v>
      </c>
      <c r="D110" s="13" t="s">
        <v>133</v>
      </c>
      <c r="E110" s="33"/>
      <c r="F110" s="15">
        <v>15000</v>
      </c>
    </row>
    <row r="111" spans="1:6" ht="15" customHeight="1">
      <c r="A111" s="24"/>
      <c r="B111" s="24"/>
      <c r="C111" s="24">
        <v>4430</v>
      </c>
      <c r="D111" s="13" t="s">
        <v>134</v>
      </c>
      <c r="E111" s="33"/>
      <c r="F111" s="15">
        <v>3000</v>
      </c>
    </row>
    <row r="112" spans="1:6" s="52" customFormat="1" ht="18" customHeight="1">
      <c r="A112" s="20">
        <v>757</v>
      </c>
      <c r="B112" s="20"/>
      <c r="C112" s="20"/>
      <c r="D112" s="10" t="s">
        <v>164</v>
      </c>
      <c r="E112" s="57">
        <f>E113</f>
        <v>38000</v>
      </c>
      <c r="F112" s="11">
        <f>F113</f>
        <v>267000</v>
      </c>
    </row>
    <row r="113" spans="1:6" ht="27" customHeight="1">
      <c r="A113" s="24"/>
      <c r="B113" s="2">
        <v>75702</v>
      </c>
      <c r="C113" s="24"/>
      <c r="D113" s="16" t="s">
        <v>165</v>
      </c>
      <c r="E113" s="33">
        <f>E114</f>
        <v>38000</v>
      </c>
      <c r="F113" s="15">
        <f>F115</f>
        <v>267000</v>
      </c>
    </row>
    <row r="114" spans="1:6" ht="15" customHeight="1">
      <c r="A114" s="24"/>
      <c r="B114" s="24"/>
      <c r="C114" s="24">
        <v>8010</v>
      </c>
      <c r="D114" s="13" t="s">
        <v>166</v>
      </c>
      <c r="E114" s="33">
        <v>38000</v>
      </c>
      <c r="F114" s="15"/>
    </row>
    <row r="115" spans="1:6" ht="30" customHeight="1">
      <c r="A115" s="24"/>
      <c r="B115" s="24"/>
      <c r="C115" s="24">
        <v>8070</v>
      </c>
      <c r="D115" s="16" t="s">
        <v>167</v>
      </c>
      <c r="E115" s="33"/>
      <c r="F115" s="15">
        <v>267000</v>
      </c>
    </row>
    <row r="116" spans="1:6" s="52" customFormat="1" ht="19.5" customHeight="1">
      <c r="A116" s="20">
        <v>758</v>
      </c>
      <c r="B116" s="20"/>
      <c r="C116" s="20"/>
      <c r="D116" s="10" t="s">
        <v>168</v>
      </c>
      <c r="E116" s="33">
        <f>E117</f>
        <v>10900</v>
      </c>
      <c r="F116" s="11">
        <f>F117+F119</f>
        <v>53000</v>
      </c>
    </row>
    <row r="117" spans="1:6" ht="15" customHeight="1">
      <c r="A117" s="24"/>
      <c r="B117" s="24">
        <v>75814</v>
      </c>
      <c r="C117" s="24"/>
      <c r="D117" s="13" t="s">
        <v>42</v>
      </c>
      <c r="E117" s="33">
        <f>E118</f>
        <v>10900</v>
      </c>
      <c r="F117" s="15">
        <f>F118</f>
        <v>13000</v>
      </c>
    </row>
    <row r="118" spans="1:6" ht="15" customHeight="1">
      <c r="A118" s="24"/>
      <c r="B118" s="24"/>
      <c r="C118" s="24">
        <v>4300</v>
      </c>
      <c r="D118" s="13" t="s">
        <v>133</v>
      </c>
      <c r="E118" s="33">
        <v>10900</v>
      </c>
      <c r="F118" s="15">
        <v>13000</v>
      </c>
    </row>
    <row r="119" spans="1:6" ht="15" customHeight="1">
      <c r="A119" s="24"/>
      <c r="B119" s="24">
        <v>75818</v>
      </c>
      <c r="C119" s="24"/>
      <c r="D119" s="13" t="s">
        <v>169</v>
      </c>
      <c r="E119" s="33">
        <f>E120</f>
        <v>0</v>
      </c>
      <c r="F119" s="15">
        <f>F120</f>
        <v>40000</v>
      </c>
    </row>
    <row r="120" spans="1:6" ht="15" customHeight="1">
      <c r="A120" s="24"/>
      <c r="B120" s="24"/>
      <c r="C120" s="24">
        <v>4810</v>
      </c>
      <c r="D120" s="13" t="s">
        <v>169</v>
      </c>
      <c r="E120" s="33">
        <v>0</v>
      </c>
      <c r="F120" s="15">
        <v>40000</v>
      </c>
    </row>
    <row r="121" spans="1:6" s="52" customFormat="1" ht="15" customHeight="1">
      <c r="A121" s="20">
        <v>801</v>
      </c>
      <c r="B121" s="20"/>
      <c r="C121" s="20"/>
      <c r="D121" s="10" t="s">
        <v>44</v>
      </c>
      <c r="E121" s="57">
        <f>E122+E139+E149+E165+E175+E179</f>
        <v>9668337</v>
      </c>
      <c r="F121" s="11">
        <f>F122+F139+F149+F165+F175+F179</f>
        <v>6785117</v>
      </c>
    </row>
    <row r="122" spans="1:6" ht="15" customHeight="1">
      <c r="A122" s="24"/>
      <c r="B122" s="24">
        <v>80101</v>
      </c>
      <c r="C122" s="24"/>
      <c r="D122" s="13" t="s">
        <v>45</v>
      </c>
      <c r="E122" s="33">
        <f>E123+E124+E125+E126+E127+E128+E129+E130+E131+E132+E133+E134+E135+E136+E137+E138</f>
        <v>4608525</v>
      </c>
      <c r="F122" s="15">
        <f>F123+F124+F125+F126+F127+F128+F129+F130+F131+F132+F133+F134+F135+F136+F137+F138</f>
        <v>3651956</v>
      </c>
    </row>
    <row r="123" spans="1:6" ht="15" customHeight="1">
      <c r="A123" s="24"/>
      <c r="B123" s="24"/>
      <c r="C123" s="24">
        <v>3020</v>
      </c>
      <c r="D123" s="13" t="s">
        <v>163</v>
      </c>
      <c r="E123" s="33">
        <v>148090</v>
      </c>
      <c r="F123" s="15">
        <v>157656</v>
      </c>
    </row>
    <row r="124" spans="1:6" ht="15" customHeight="1">
      <c r="A124" s="24"/>
      <c r="B124" s="24"/>
      <c r="C124" s="24">
        <v>3240</v>
      </c>
      <c r="D124" s="13" t="s">
        <v>170</v>
      </c>
      <c r="E124" s="33">
        <v>2299</v>
      </c>
      <c r="F124" s="15">
        <v>0</v>
      </c>
    </row>
    <row r="125" spans="1:6" ht="15" customHeight="1">
      <c r="A125" s="24"/>
      <c r="B125" s="24"/>
      <c r="C125" s="24">
        <v>4010</v>
      </c>
      <c r="D125" s="13" t="s">
        <v>144</v>
      </c>
      <c r="E125" s="33">
        <v>1879925</v>
      </c>
      <c r="F125" s="15">
        <v>1960043</v>
      </c>
    </row>
    <row r="126" spans="1:6" ht="15" customHeight="1">
      <c r="A126" s="24"/>
      <c r="B126" s="24"/>
      <c r="C126" s="24">
        <v>4040</v>
      </c>
      <c r="D126" s="13" t="s">
        <v>145</v>
      </c>
      <c r="E126" s="33">
        <v>133147</v>
      </c>
      <c r="F126" s="15">
        <v>160525</v>
      </c>
    </row>
    <row r="127" spans="1:6" ht="15" customHeight="1">
      <c r="A127" s="24"/>
      <c r="B127" s="24"/>
      <c r="C127" s="24">
        <v>4110</v>
      </c>
      <c r="D127" s="13" t="s">
        <v>146</v>
      </c>
      <c r="E127" s="33">
        <v>374443</v>
      </c>
      <c r="F127" s="15">
        <v>408779</v>
      </c>
    </row>
    <row r="128" spans="1:6" ht="15" customHeight="1">
      <c r="A128" s="24"/>
      <c r="B128" s="24"/>
      <c r="C128" s="24">
        <v>4120</v>
      </c>
      <c r="D128" s="13" t="s">
        <v>147</v>
      </c>
      <c r="E128" s="33">
        <v>51556</v>
      </c>
      <c r="F128" s="15">
        <v>55817</v>
      </c>
    </row>
    <row r="129" spans="1:6" ht="15" customHeight="1">
      <c r="A129" s="24"/>
      <c r="B129" s="24"/>
      <c r="C129" s="24">
        <v>4210</v>
      </c>
      <c r="D129" s="13" t="s">
        <v>130</v>
      </c>
      <c r="E129" s="33">
        <v>65200</v>
      </c>
      <c r="F129" s="15">
        <v>25000</v>
      </c>
    </row>
    <row r="130" spans="1:6" ht="15" customHeight="1">
      <c r="A130" s="24"/>
      <c r="B130" s="24"/>
      <c r="C130" s="24">
        <v>4240</v>
      </c>
      <c r="D130" s="13" t="s">
        <v>171</v>
      </c>
      <c r="E130" s="33">
        <v>10000</v>
      </c>
      <c r="F130" s="15">
        <v>6947</v>
      </c>
    </row>
    <row r="131" spans="1:6" ht="15" customHeight="1">
      <c r="A131" s="24"/>
      <c r="B131" s="24"/>
      <c r="C131" s="24">
        <v>4260</v>
      </c>
      <c r="D131" s="13" t="s">
        <v>131</v>
      </c>
      <c r="E131" s="33">
        <v>155644</v>
      </c>
      <c r="F131" s="15">
        <v>172095</v>
      </c>
    </row>
    <row r="132" spans="1:6" ht="15" customHeight="1">
      <c r="A132" s="24"/>
      <c r="B132" s="24"/>
      <c r="C132" s="24">
        <v>4270</v>
      </c>
      <c r="D132" s="13" t="s">
        <v>132</v>
      </c>
      <c r="E132" s="33">
        <v>144503</v>
      </c>
      <c r="F132" s="15">
        <v>15000</v>
      </c>
    </row>
    <row r="133" spans="1:6" ht="15" customHeight="1">
      <c r="A133" s="24"/>
      <c r="B133" s="24"/>
      <c r="C133" s="24">
        <v>4300</v>
      </c>
      <c r="D133" s="13" t="s">
        <v>133</v>
      </c>
      <c r="E133" s="33">
        <v>80732</v>
      </c>
      <c r="F133" s="15">
        <v>67405</v>
      </c>
    </row>
    <row r="134" spans="1:6" ht="15" customHeight="1">
      <c r="A134" s="24"/>
      <c r="B134" s="24"/>
      <c r="C134" s="24">
        <v>4410</v>
      </c>
      <c r="D134" s="13" t="s">
        <v>154</v>
      </c>
      <c r="E134" s="33">
        <v>2417</v>
      </c>
      <c r="F134" s="15">
        <v>2000</v>
      </c>
    </row>
    <row r="135" spans="1:6" ht="15" customHeight="1">
      <c r="A135" s="24"/>
      <c r="B135" s="24"/>
      <c r="C135" s="24">
        <v>4430</v>
      </c>
      <c r="D135" s="13" t="s">
        <v>134</v>
      </c>
      <c r="E135" s="33">
        <v>5859</v>
      </c>
      <c r="F135" s="15">
        <v>6108</v>
      </c>
    </row>
    <row r="136" spans="1:6" ht="15" customHeight="1">
      <c r="A136" s="24"/>
      <c r="B136" s="24"/>
      <c r="C136" s="24">
        <v>4440</v>
      </c>
      <c r="D136" s="13" t="s">
        <v>148</v>
      </c>
      <c r="E136" s="33">
        <v>124862</v>
      </c>
      <c r="F136" s="15">
        <v>104581</v>
      </c>
    </row>
    <row r="137" spans="1:6" ht="15" customHeight="1">
      <c r="A137" s="24"/>
      <c r="B137" s="24"/>
      <c r="C137" s="24">
        <v>6050</v>
      </c>
      <c r="D137" s="13" t="s">
        <v>126</v>
      </c>
      <c r="E137" s="33">
        <v>1424750</v>
      </c>
      <c r="F137" s="15">
        <v>510000</v>
      </c>
    </row>
    <row r="138" spans="1:6" ht="15" customHeight="1">
      <c r="A138" s="24"/>
      <c r="B138" s="24"/>
      <c r="C138" s="24">
        <v>6060</v>
      </c>
      <c r="D138" s="13" t="s">
        <v>139</v>
      </c>
      <c r="E138" s="33">
        <v>5098</v>
      </c>
      <c r="F138" s="15">
        <v>0</v>
      </c>
    </row>
    <row r="139" spans="1:6" ht="15" customHeight="1">
      <c r="A139" s="24"/>
      <c r="B139" s="24">
        <v>80104</v>
      </c>
      <c r="C139" s="24"/>
      <c r="D139" s="13" t="s">
        <v>172</v>
      </c>
      <c r="E139" s="33">
        <f>E140+E141+E142+E143+E144+E145+E146+E147+E148</f>
        <v>203824</v>
      </c>
      <c r="F139" s="15">
        <f>F140+F141+F142+F143+F144+F145+F146+F147+F148</f>
        <v>207795</v>
      </c>
    </row>
    <row r="140" spans="1:6" ht="15" customHeight="1">
      <c r="A140" s="24"/>
      <c r="B140" s="24"/>
      <c r="C140" s="24">
        <v>3020</v>
      </c>
      <c r="D140" s="13" t="s">
        <v>163</v>
      </c>
      <c r="E140" s="33">
        <v>11130</v>
      </c>
      <c r="F140" s="15">
        <v>11280</v>
      </c>
    </row>
    <row r="141" spans="1:6" ht="15" customHeight="1">
      <c r="A141" s="24"/>
      <c r="B141" s="24"/>
      <c r="C141" s="24">
        <v>4010</v>
      </c>
      <c r="D141" s="13" t="s">
        <v>144</v>
      </c>
      <c r="E141" s="33">
        <v>137904</v>
      </c>
      <c r="F141" s="15">
        <v>142360</v>
      </c>
    </row>
    <row r="142" spans="1:6" ht="15" customHeight="1">
      <c r="A142" s="24"/>
      <c r="B142" s="24"/>
      <c r="C142" s="24">
        <v>4040</v>
      </c>
      <c r="D142" s="13" t="s">
        <v>145</v>
      </c>
      <c r="E142" s="33">
        <v>8999</v>
      </c>
      <c r="F142" s="15">
        <v>11466</v>
      </c>
    </row>
    <row r="143" spans="1:6" ht="15" customHeight="1">
      <c r="A143" s="24"/>
      <c r="B143" s="24"/>
      <c r="C143" s="24">
        <v>4110</v>
      </c>
      <c r="D143" s="13" t="s">
        <v>146</v>
      </c>
      <c r="E143" s="33">
        <v>28766</v>
      </c>
      <c r="F143" s="15">
        <v>29634</v>
      </c>
    </row>
    <row r="144" spans="1:6" ht="15" customHeight="1">
      <c r="A144" s="24"/>
      <c r="B144" s="24"/>
      <c r="C144" s="24">
        <v>4120</v>
      </c>
      <c r="D144" s="13" t="s">
        <v>147</v>
      </c>
      <c r="E144" s="33">
        <v>3936</v>
      </c>
      <c r="F144" s="15">
        <v>4046</v>
      </c>
    </row>
    <row r="145" spans="1:6" ht="15" customHeight="1">
      <c r="A145" s="24"/>
      <c r="B145" s="24"/>
      <c r="C145" s="24">
        <v>4210</v>
      </c>
      <c r="D145" s="13" t="s">
        <v>130</v>
      </c>
      <c r="E145" s="33">
        <v>2228</v>
      </c>
      <c r="F145" s="15">
        <v>0</v>
      </c>
    </row>
    <row r="146" spans="1:6" ht="15" customHeight="1">
      <c r="A146" s="24"/>
      <c r="B146" s="24"/>
      <c r="C146" s="24">
        <v>4240</v>
      </c>
      <c r="D146" s="13" t="s">
        <v>171</v>
      </c>
      <c r="E146" s="33">
        <v>1000</v>
      </c>
      <c r="F146" s="15">
        <v>0</v>
      </c>
    </row>
    <row r="147" spans="1:6" ht="15" customHeight="1">
      <c r="A147" s="24"/>
      <c r="B147" s="24"/>
      <c r="C147" s="24">
        <v>4300</v>
      </c>
      <c r="D147" s="13" t="s">
        <v>133</v>
      </c>
      <c r="E147" s="33">
        <v>700</v>
      </c>
      <c r="F147" s="15">
        <v>0</v>
      </c>
    </row>
    <row r="148" spans="1:6" ht="15" customHeight="1">
      <c r="A148" s="24"/>
      <c r="B148" s="24"/>
      <c r="C148" s="24">
        <v>4440</v>
      </c>
      <c r="D148" s="13" t="s">
        <v>148</v>
      </c>
      <c r="E148" s="33">
        <v>9161</v>
      </c>
      <c r="F148" s="15">
        <v>9009</v>
      </c>
    </row>
    <row r="149" spans="1:6" ht="15" customHeight="1">
      <c r="A149" s="24"/>
      <c r="B149" s="24">
        <v>80110</v>
      </c>
      <c r="C149" s="24"/>
      <c r="D149" s="13" t="s">
        <v>47</v>
      </c>
      <c r="E149" s="33">
        <f>E150+E151+E152+E153+E154+E155+E156+E157+E158+E159+E160+E161+E162+E163+E164</f>
        <v>4642838</v>
      </c>
      <c r="F149" s="15">
        <f>F150+F151+F152+F153+F154+F155+F156+F157+F158+F159+F160+F161+F162+F163+F164</f>
        <v>2707369</v>
      </c>
    </row>
    <row r="150" spans="1:6" ht="15" customHeight="1">
      <c r="A150" s="24"/>
      <c r="B150" s="24"/>
      <c r="C150" s="24">
        <v>3020</v>
      </c>
      <c r="D150" s="13" t="s">
        <v>163</v>
      </c>
      <c r="E150" s="33">
        <v>124930</v>
      </c>
      <c r="F150" s="15">
        <v>122393</v>
      </c>
    </row>
    <row r="151" spans="1:6" ht="15" customHeight="1">
      <c r="A151" s="24"/>
      <c r="B151" s="24"/>
      <c r="C151" s="24">
        <v>4010</v>
      </c>
      <c r="D151" s="13" t="s">
        <v>144</v>
      </c>
      <c r="E151" s="33">
        <v>1331877</v>
      </c>
      <c r="F151" s="15">
        <v>1339186</v>
      </c>
    </row>
    <row r="152" spans="1:6" ht="15" customHeight="1">
      <c r="A152" s="24"/>
      <c r="B152" s="24"/>
      <c r="C152" s="24">
        <v>4040</v>
      </c>
      <c r="D152" s="13" t="s">
        <v>145</v>
      </c>
      <c r="E152" s="33">
        <v>83855</v>
      </c>
      <c r="F152" s="15">
        <v>113185</v>
      </c>
    </row>
    <row r="153" spans="1:6" ht="15" customHeight="1">
      <c r="A153" s="24"/>
      <c r="B153" s="24"/>
      <c r="C153" s="24">
        <v>4110</v>
      </c>
      <c r="D153" s="13" t="s">
        <v>146</v>
      </c>
      <c r="E153" s="33">
        <v>273717</v>
      </c>
      <c r="F153" s="15">
        <v>280314</v>
      </c>
    </row>
    <row r="154" spans="1:6" ht="15" customHeight="1">
      <c r="A154" s="24"/>
      <c r="B154" s="24"/>
      <c r="C154" s="24">
        <v>4120</v>
      </c>
      <c r="D154" s="13" t="s">
        <v>147</v>
      </c>
      <c r="E154" s="33">
        <v>37852</v>
      </c>
      <c r="F154" s="15">
        <v>38288</v>
      </c>
    </row>
    <row r="155" spans="1:6" ht="15" customHeight="1">
      <c r="A155" s="24"/>
      <c r="B155" s="24"/>
      <c r="C155" s="24">
        <v>4210</v>
      </c>
      <c r="D155" s="13" t="s">
        <v>130</v>
      </c>
      <c r="E155" s="33">
        <v>34240</v>
      </c>
      <c r="F155" s="15">
        <v>23072</v>
      </c>
    </row>
    <row r="156" spans="1:6" ht="15" customHeight="1">
      <c r="A156" s="24"/>
      <c r="B156" s="24"/>
      <c r="C156" s="24">
        <v>4240</v>
      </c>
      <c r="D156" s="13" t="s">
        <v>171</v>
      </c>
      <c r="E156" s="33">
        <v>6260</v>
      </c>
      <c r="F156" s="15">
        <v>9640</v>
      </c>
    </row>
    <row r="157" spans="1:6" ht="15" customHeight="1">
      <c r="A157" s="24"/>
      <c r="B157" s="24"/>
      <c r="C157" s="24">
        <v>4260</v>
      </c>
      <c r="D157" s="13" t="s">
        <v>131</v>
      </c>
      <c r="E157" s="33">
        <v>47500</v>
      </c>
      <c r="F157" s="15">
        <v>82000</v>
      </c>
    </row>
    <row r="158" spans="1:6" ht="15" customHeight="1">
      <c r="A158" s="24"/>
      <c r="B158" s="24"/>
      <c r="C158" s="24">
        <v>4270</v>
      </c>
      <c r="D158" s="13" t="s">
        <v>132</v>
      </c>
      <c r="E158" s="33">
        <v>318580</v>
      </c>
      <c r="F158" s="15">
        <v>17441</v>
      </c>
    </row>
    <row r="159" spans="1:6" ht="15" customHeight="1">
      <c r="A159" s="24"/>
      <c r="B159" s="24"/>
      <c r="C159" s="24">
        <v>4300</v>
      </c>
      <c r="D159" s="13" t="s">
        <v>133</v>
      </c>
      <c r="E159" s="33">
        <v>32264</v>
      </c>
      <c r="F159" s="15">
        <v>47000</v>
      </c>
    </row>
    <row r="160" spans="1:6" ht="15" customHeight="1">
      <c r="A160" s="24"/>
      <c r="B160" s="24"/>
      <c r="C160" s="24">
        <v>4410</v>
      </c>
      <c r="D160" s="13" t="s">
        <v>154</v>
      </c>
      <c r="E160" s="33">
        <v>1500</v>
      </c>
      <c r="F160" s="15">
        <v>1000</v>
      </c>
    </row>
    <row r="161" spans="1:6" ht="15" customHeight="1">
      <c r="A161" s="24"/>
      <c r="B161" s="24"/>
      <c r="C161" s="24">
        <v>4430</v>
      </c>
      <c r="D161" s="13" t="s">
        <v>134</v>
      </c>
      <c r="E161" s="33">
        <v>2000</v>
      </c>
      <c r="F161" s="15">
        <v>4000</v>
      </c>
    </row>
    <row r="162" spans="1:6" ht="15" customHeight="1">
      <c r="A162" s="24"/>
      <c r="B162" s="24"/>
      <c r="C162" s="24">
        <v>4440</v>
      </c>
      <c r="D162" s="13" t="s">
        <v>148</v>
      </c>
      <c r="E162" s="33">
        <v>76428</v>
      </c>
      <c r="F162" s="15">
        <v>87750</v>
      </c>
    </row>
    <row r="163" spans="1:6" ht="15" customHeight="1">
      <c r="A163" s="24"/>
      <c r="B163" s="24"/>
      <c r="C163" s="24">
        <v>6050</v>
      </c>
      <c r="D163" s="13" t="s">
        <v>126</v>
      </c>
      <c r="E163" s="33">
        <v>2221979</v>
      </c>
      <c r="F163" s="15">
        <v>300000</v>
      </c>
    </row>
    <row r="164" spans="1:6" ht="15" customHeight="1">
      <c r="A164" s="24"/>
      <c r="B164" s="24"/>
      <c r="C164" s="24">
        <v>6060</v>
      </c>
      <c r="D164" s="13" t="s">
        <v>139</v>
      </c>
      <c r="E164" s="33">
        <v>49856</v>
      </c>
      <c r="F164" s="15">
        <v>242100</v>
      </c>
    </row>
    <row r="165" spans="1:6" ht="15" customHeight="1">
      <c r="A165" s="24"/>
      <c r="B165" s="24">
        <v>80113</v>
      </c>
      <c r="C165" s="24"/>
      <c r="D165" s="13" t="s">
        <v>173</v>
      </c>
      <c r="E165" s="33">
        <f>E166+E167+E168+E169+E170+E171+E172+E173+E174</f>
        <v>171144</v>
      </c>
      <c r="F165" s="15">
        <f>F166+F167+F168+F169+F170+F171+F172+F173+F174</f>
        <v>175000</v>
      </c>
    </row>
    <row r="166" spans="1:6" ht="15" customHeight="1">
      <c r="A166" s="24"/>
      <c r="B166" s="24"/>
      <c r="C166" s="24">
        <v>4010</v>
      </c>
      <c r="D166" s="13" t="s">
        <v>144</v>
      </c>
      <c r="E166" s="33">
        <v>70356</v>
      </c>
      <c r="F166" s="15">
        <v>77100</v>
      </c>
    </row>
    <row r="167" spans="1:6" ht="15" customHeight="1">
      <c r="A167" s="24"/>
      <c r="B167" s="24"/>
      <c r="C167" s="24">
        <v>4040</v>
      </c>
      <c r="D167" s="13" t="s">
        <v>145</v>
      </c>
      <c r="E167" s="33">
        <v>3908</v>
      </c>
      <c r="F167" s="15">
        <v>5970</v>
      </c>
    </row>
    <row r="168" spans="1:6" ht="15" customHeight="1">
      <c r="A168" s="24"/>
      <c r="B168" s="24"/>
      <c r="C168" s="24">
        <v>4110</v>
      </c>
      <c r="D168" s="13" t="s">
        <v>146</v>
      </c>
      <c r="E168" s="33">
        <v>12656</v>
      </c>
      <c r="F168" s="15">
        <v>14315</v>
      </c>
    </row>
    <row r="169" spans="1:6" ht="15" customHeight="1">
      <c r="A169" s="24"/>
      <c r="B169" s="24"/>
      <c r="C169" s="24">
        <v>4120</v>
      </c>
      <c r="D169" s="13" t="s">
        <v>147</v>
      </c>
      <c r="E169" s="33">
        <v>1815</v>
      </c>
      <c r="F169" s="15">
        <v>2036</v>
      </c>
    </row>
    <row r="170" spans="1:6" ht="15" customHeight="1">
      <c r="A170" s="24"/>
      <c r="B170" s="24"/>
      <c r="C170" s="24">
        <v>4210</v>
      </c>
      <c r="D170" s="13" t="s">
        <v>130</v>
      </c>
      <c r="E170" s="33">
        <v>34500</v>
      </c>
      <c r="F170" s="15">
        <v>25050</v>
      </c>
    </row>
    <row r="171" spans="1:6" ht="15" customHeight="1">
      <c r="A171" s="24"/>
      <c r="B171" s="24"/>
      <c r="C171" s="24">
        <v>4270</v>
      </c>
      <c r="D171" s="13" t="s">
        <v>132</v>
      </c>
      <c r="E171" s="33">
        <v>732</v>
      </c>
      <c r="F171" s="15">
        <v>0</v>
      </c>
    </row>
    <row r="172" spans="1:6" ht="15" customHeight="1">
      <c r="A172" s="24"/>
      <c r="B172" s="24"/>
      <c r="C172" s="24">
        <v>4300</v>
      </c>
      <c r="D172" s="13" t="s">
        <v>133</v>
      </c>
      <c r="E172" s="33">
        <v>45480</v>
      </c>
      <c r="F172" s="15">
        <v>47000</v>
      </c>
    </row>
    <row r="173" spans="1:6" ht="15" customHeight="1">
      <c r="A173" s="24"/>
      <c r="B173" s="24"/>
      <c r="C173" s="24">
        <v>4430</v>
      </c>
      <c r="D173" s="13" t="s">
        <v>134</v>
      </c>
      <c r="E173" s="33">
        <v>380</v>
      </c>
      <c r="F173" s="15">
        <v>1500</v>
      </c>
    </row>
    <row r="174" spans="1:6" ht="15" customHeight="1">
      <c r="A174" s="24"/>
      <c r="B174" s="24"/>
      <c r="C174" s="24">
        <v>4440</v>
      </c>
      <c r="D174" s="13" t="s">
        <v>148</v>
      </c>
      <c r="E174" s="33">
        <v>1317</v>
      </c>
      <c r="F174" s="15">
        <v>2029</v>
      </c>
    </row>
    <row r="175" spans="1:6" ht="15" customHeight="1">
      <c r="A175" s="24"/>
      <c r="B175" s="24">
        <v>80146</v>
      </c>
      <c r="C175" s="24"/>
      <c r="D175" s="13" t="s">
        <v>174</v>
      </c>
      <c r="E175" s="33">
        <f>E177+E178</f>
        <v>20546</v>
      </c>
      <c r="F175" s="15">
        <f>F176+F177+F178</f>
        <v>16594</v>
      </c>
    </row>
    <row r="176" spans="1:6" ht="15" customHeight="1">
      <c r="A176" s="24"/>
      <c r="B176" s="24"/>
      <c r="C176" s="24">
        <v>4210</v>
      </c>
      <c r="D176" s="13" t="s">
        <v>130</v>
      </c>
      <c r="E176" s="33"/>
      <c r="F176" s="15">
        <v>1000</v>
      </c>
    </row>
    <row r="177" spans="1:6" ht="15" customHeight="1">
      <c r="A177" s="24"/>
      <c r="B177" s="24"/>
      <c r="C177" s="24">
        <v>4300</v>
      </c>
      <c r="D177" s="13" t="s">
        <v>133</v>
      </c>
      <c r="E177" s="33">
        <v>15646</v>
      </c>
      <c r="F177" s="15">
        <v>12000</v>
      </c>
    </row>
    <row r="178" spans="1:6" ht="15" customHeight="1">
      <c r="A178" s="24"/>
      <c r="B178" s="24"/>
      <c r="C178" s="24">
        <v>4410</v>
      </c>
      <c r="D178" s="13" t="s">
        <v>154</v>
      </c>
      <c r="E178" s="33">
        <v>4900</v>
      </c>
      <c r="F178" s="15">
        <v>3594</v>
      </c>
    </row>
    <row r="179" spans="1:6" ht="15" customHeight="1">
      <c r="A179" s="24"/>
      <c r="B179" s="24">
        <v>80195</v>
      </c>
      <c r="C179" s="24"/>
      <c r="D179" s="13" t="s">
        <v>7</v>
      </c>
      <c r="E179" s="33">
        <f>E180</f>
        <v>21460</v>
      </c>
      <c r="F179" s="15">
        <f>F180</f>
        <v>26403</v>
      </c>
    </row>
    <row r="180" spans="1:6" ht="15" customHeight="1">
      <c r="A180" s="24"/>
      <c r="B180" s="24"/>
      <c r="C180" s="24">
        <v>4440</v>
      </c>
      <c r="D180" s="13" t="s">
        <v>148</v>
      </c>
      <c r="E180" s="33">
        <v>21460</v>
      </c>
      <c r="F180" s="15">
        <v>26403</v>
      </c>
    </row>
    <row r="181" spans="1:6" s="52" customFormat="1" ht="15" customHeight="1">
      <c r="A181" s="20">
        <v>851</v>
      </c>
      <c r="B181" s="20"/>
      <c r="C181" s="20"/>
      <c r="D181" s="10" t="s">
        <v>175</v>
      </c>
      <c r="E181" s="57">
        <f>E182</f>
        <v>51457</v>
      </c>
      <c r="F181" s="11">
        <f>F182</f>
        <v>30000</v>
      </c>
    </row>
    <row r="182" spans="1:6" ht="15" customHeight="1">
      <c r="A182" s="24"/>
      <c r="B182" s="24">
        <v>85154</v>
      </c>
      <c r="C182" s="24"/>
      <c r="D182" s="13" t="s">
        <v>176</v>
      </c>
      <c r="E182" s="33">
        <f>E183+E184+E185+E186+E187</f>
        <v>51457</v>
      </c>
      <c r="F182" s="15">
        <f>F183+F184+F185+F186+F187</f>
        <v>30000</v>
      </c>
    </row>
    <row r="183" spans="1:6" ht="15" customHeight="1">
      <c r="A183" s="24"/>
      <c r="B183" s="24"/>
      <c r="C183" s="24">
        <v>3030</v>
      </c>
      <c r="D183" s="13" t="s">
        <v>150</v>
      </c>
      <c r="E183" s="33">
        <v>2940</v>
      </c>
      <c r="F183" s="15">
        <v>3600</v>
      </c>
    </row>
    <row r="184" spans="1:6" ht="15" customHeight="1">
      <c r="A184" s="24"/>
      <c r="B184" s="24"/>
      <c r="C184" s="24">
        <v>3110</v>
      </c>
      <c r="D184" s="13" t="s">
        <v>177</v>
      </c>
      <c r="E184" s="33">
        <v>18650</v>
      </c>
      <c r="F184" s="15">
        <v>13000</v>
      </c>
    </row>
    <row r="185" spans="1:6" ht="15" customHeight="1">
      <c r="A185" s="24"/>
      <c r="B185" s="24"/>
      <c r="C185" s="24">
        <v>4210</v>
      </c>
      <c r="D185" s="13" t="s">
        <v>130</v>
      </c>
      <c r="E185" s="33">
        <v>8200</v>
      </c>
      <c r="F185" s="15">
        <v>2500</v>
      </c>
    </row>
    <row r="186" spans="1:6" ht="15" customHeight="1">
      <c r="A186" s="24"/>
      <c r="B186" s="24"/>
      <c r="C186" s="24">
        <v>4300</v>
      </c>
      <c r="D186" s="13" t="s">
        <v>133</v>
      </c>
      <c r="E186" s="33">
        <v>21600</v>
      </c>
      <c r="F186" s="15">
        <v>10700</v>
      </c>
    </row>
    <row r="187" spans="1:6" ht="15" customHeight="1">
      <c r="A187" s="24"/>
      <c r="B187" s="24"/>
      <c r="C187" s="24">
        <v>4410</v>
      </c>
      <c r="D187" s="13" t="s">
        <v>154</v>
      </c>
      <c r="E187" s="33">
        <v>67</v>
      </c>
      <c r="F187" s="15">
        <v>200</v>
      </c>
    </row>
    <row r="188" spans="1:6" ht="15" customHeight="1">
      <c r="A188" s="24">
        <v>852</v>
      </c>
      <c r="B188" s="24"/>
      <c r="C188" s="24"/>
      <c r="D188" s="13" t="s">
        <v>51</v>
      </c>
      <c r="E188" s="15"/>
      <c r="F188" s="15">
        <f>F189+F191+F194+F196+F208+F217</f>
        <v>1050165</v>
      </c>
    </row>
    <row r="189" spans="1:6" ht="38.25" customHeight="1">
      <c r="A189" s="24"/>
      <c r="B189" s="2">
        <v>85213</v>
      </c>
      <c r="C189" s="24"/>
      <c r="D189" s="16" t="s">
        <v>178</v>
      </c>
      <c r="E189" s="29"/>
      <c r="F189" s="29">
        <f>F190</f>
        <v>12000</v>
      </c>
    </row>
    <row r="190" spans="1:6" ht="15" customHeight="1">
      <c r="A190" s="24"/>
      <c r="B190" s="24"/>
      <c r="C190" s="24">
        <v>4130</v>
      </c>
      <c r="D190" s="13" t="s">
        <v>179</v>
      </c>
      <c r="E190" s="15"/>
      <c r="F190" s="15">
        <v>12000</v>
      </c>
    </row>
    <row r="191" spans="1:6" ht="27" customHeight="1">
      <c r="A191" s="24"/>
      <c r="B191" s="24">
        <v>85214</v>
      </c>
      <c r="C191" s="24"/>
      <c r="D191" s="16" t="s">
        <v>80</v>
      </c>
      <c r="E191" s="15"/>
      <c r="F191" s="15">
        <f>F192+F193</f>
        <v>546165</v>
      </c>
    </row>
    <row r="192" spans="1:6" ht="15" customHeight="1">
      <c r="A192" s="24"/>
      <c r="B192" s="24"/>
      <c r="C192" s="24">
        <v>3110</v>
      </c>
      <c r="D192" s="13" t="s">
        <v>177</v>
      </c>
      <c r="E192" s="15"/>
      <c r="F192" s="15">
        <v>501165</v>
      </c>
    </row>
    <row r="193" spans="1:6" ht="15" customHeight="1">
      <c r="A193" s="24"/>
      <c r="B193" s="24"/>
      <c r="C193" s="24">
        <v>4110</v>
      </c>
      <c r="D193" s="13" t="s">
        <v>146</v>
      </c>
      <c r="E193" s="15"/>
      <c r="F193" s="15">
        <v>45000</v>
      </c>
    </row>
    <row r="194" spans="1:6" ht="16.5" customHeight="1">
      <c r="A194" s="24"/>
      <c r="B194" s="2">
        <v>85216</v>
      </c>
      <c r="C194" s="24"/>
      <c r="D194" s="16" t="s">
        <v>53</v>
      </c>
      <c r="E194" s="15"/>
      <c r="F194" s="15">
        <f>F195</f>
        <v>39000</v>
      </c>
    </row>
    <row r="195" spans="1:6" ht="15" customHeight="1">
      <c r="A195" s="24"/>
      <c r="B195" s="24"/>
      <c r="C195" s="24">
        <v>3110</v>
      </c>
      <c r="D195" s="13" t="s">
        <v>177</v>
      </c>
      <c r="E195" s="15"/>
      <c r="F195" s="15">
        <v>39000</v>
      </c>
    </row>
    <row r="196" spans="1:6" ht="15" customHeight="1">
      <c r="A196" s="24"/>
      <c r="B196" s="24">
        <v>85219</v>
      </c>
      <c r="C196" s="24"/>
      <c r="D196" s="13" t="s">
        <v>63</v>
      </c>
      <c r="E196" s="15"/>
      <c r="F196" s="15">
        <f>F197+F198+F199+F200+F201+F202+F203+F204+F205+F206+F207</f>
        <v>289000</v>
      </c>
    </row>
    <row r="197" spans="1:6" ht="15" customHeight="1">
      <c r="A197" s="24"/>
      <c r="B197" s="24"/>
      <c r="C197" s="24">
        <v>4010</v>
      </c>
      <c r="D197" s="13" t="s">
        <v>144</v>
      </c>
      <c r="E197" s="15"/>
      <c r="F197" s="15">
        <v>185500</v>
      </c>
    </row>
    <row r="198" spans="1:6" ht="15" customHeight="1">
      <c r="A198" s="24"/>
      <c r="B198" s="24"/>
      <c r="C198" s="24">
        <v>4040</v>
      </c>
      <c r="D198" s="13" t="s">
        <v>145</v>
      </c>
      <c r="E198" s="15"/>
      <c r="F198" s="15">
        <v>13345</v>
      </c>
    </row>
    <row r="199" spans="1:6" ht="15" customHeight="1">
      <c r="A199" s="24"/>
      <c r="B199" s="24"/>
      <c r="C199" s="24">
        <v>4110</v>
      </c>
      <c r="D199" s="13" t="s">
        <v>146</v>
      </c>
      <c r="E199" s="15"/>
      <c r="F199" s="15">
        <v>34265</v>
      </c>
    </row>
    <row r="200" spans="1:6" ht="15" customHeight="1">
      <c r="A200" s="24"/>
      <c r="B200" s="24"/>
      <c r="C200" s="24">
        <v>4120</v>
      </c>
      <c r="D200" s="13" t="s">
        <v>147</v>
      </c>
      <c r="E200" s="15"/>
      <c r="F200" s="15">
        <v>4875</v>
      </c>
    </row>
    <row r="201" spans="1:6" ht="15" customHeight="1">
      <c r="A201" s="24"/>
      <c r="B201" s="24"/>
      <c r="C201" s="24">
        <v>4210</v>
      </c>
      <c r="D201" s="13" t="s">
        <v>130</v>
      </c>
      <c r="E201" s="15"/>
      <c r="F201" s="15">
        <v>15130</v>
      </c>
    </row>
    <row r="202" spans="1:6" ht="15" customHeight="1">
      <c r="A202" s="24"/>
      <c r="B202" s="24"/>
      <c r="C202" s="24">
        <v>4260</v>
      </c>
      <c r="D202" s="13" t="s">
        <v>131</v>
      </c>
      <c r="E202" s="15"/>
      <c r="F202" s="15">
        <v>5000</v>
      </c>
    </row>
    <row r="203" spans="1:6" ht="15" customHeight="1">
      <c r="A203" s="24"/>
      <c r="B203" s="24"/>
      <c r="C203" s="24">
        <v>4270</v>
      </c>
      <c r="D203" s="13" t="s">
        <v>132</v>
      </c>
      <c r="E203" s="15"/>
      <c r="F203" s="15">
        <v>7000</v>
      </c>
    </row>
    <row r="204" spans="1:6" ht="15" customHeight="1">
      <c r="A204" s="24"/>
      <c r="B204" s="24"/>
      <c r="C204" s="24">
        <v>4300</v>
      </c>
      <c r="D204" s="13" t="s">
        <v>133</v>
      </c>
      <c r="E204" s="15"/>
      <c r="F204" s="15">
        <v>18000</v>
      </c>
    </row>
    <row r="205" spans="1:6" ht="15" customHeight="1">
      <c r="A205" s="24"/>
      <c r="B205" s="24"/>
      <c r="C205" s="24">
        <v>4410</v>
      </c>
      <c r="D205" s="13" t="s">
        <v>154</v>
      </c>
      <c r="E205" s="15"/>
      <c r="F205" s="15">
        <v>1029</v>
      </c>
    </row>
    <row r="206" spans="1:6" ht="15" customHeight="1">
      <c r="A206" s="24"/>
      <c r="B206" s="24"/>
      <c r="C206" s="24">
        <v>4430</v>
      </c>
      <c r="D206" s="13" t="s">
        <v>134</v>
      </c>
      <c r="E206" s="15"/>
      <c r="F206" s="15">
        <v>800</v>
      </c>
    </row>
    <row r="207" spans="1:6" ht="15" customHeight="1">
      <c r="A207" s="24"/>
      <c r="B207" s="24"/>
      <c r="C207" s="24">
        <v>4440</v>
      </c>
      <c r="D207" s="16" t="s">
        <v>148</v>
      </c>
      <c r="E207" s="15"/>
      <c r="F207" s="15">
        <v>4056</v>
      </c>
    </row>
    <row r="208" spans="1:6" ht="18" customHeight="1">
      <c r="A208" s="24"/>
      <c r="B208" s="24">
        <v>85228</v>
      </c>
      <c r="C208" s="24"/>
      <c r="D208" s="13" t="s">
        <v>180</v>
      </c>
      <c r="E208" s="15"/>
      <c r="F208" s="15">
        <f>F209+F210+F211+F212+F213+F214+F215+F216</f>
        <v>114000</v>
      </c>
    </row>
    <row r="209" spans="1:6" ht="15" customHeight="1">
      <c r="A209" s="24"/>
      <c r="B209" s="24"/>
      <c r="C209" s="24">
        <v>4010</v>
      </c>
      <c r="D209" s="13" t="s">
        <v>144</v>
      </c>
      <c r="E209" s="15"/>
      <c r="F209" s="15">
        <v>63467</v>
      </c>
    </row>
    <row r="210" spans="1:6" ht="15" customHeight="1">
      <c r="A210" s="24"/>
      <c r="B210" s="24"/>
      <c r="C210" s="24">
        <v>4040</v>
      </c>
      <c r="D210" s="13" t="s">
        <v>145</v>
      </c>
      <c r="E210" s="15"/>
      <c r="F210" s="15">
        <v>4755</v>
      </c>
    </row>
    <row r="211" spans="1:6" ht="15" customHeight="1">
      <c r="A211" s="24"/>
      <c r="B211" s="24"/>
      <c r="C211" s="24">
        <v>4110</v>
      </c>
      <c r="D211" s="13" t="s">
        <v>146</v>
      </c>
      <c r="E211" s="15"/>
      <c r="F211" s="15">
        <v>15200</v>
      </c>
    </row>
    <row r="212" spans="1:6" ht="15" customHeight="1">
      <c r="A212" s="24"/>
      <c r="B212" s="24"/>
      <c r="C212" s="24">
        <v>4120</v>
      </c>
      <c r="D212" s="13" t="s">
        <v>147</v>
      </c>
      <c r="E212" s="15"/>
      <c r="F212" s="15">
        <v>2112</v>
      </c>
    </row>
    <row r="213" spans="1:6" ht="15" customHeight="1">
      <c r="A213" s="24"/>
      <c r="B213" s="24"/>
      <c r="C213" s="24">
        <v>4210</v>
      </c>
      <c r="D213" s="13" t="s">
        <v>130</v>
      </c>
      <c r="E213" s="15"/>
      <c r="F213" s="15">
        <v>1200</v>
      </c>
    </row>
    <row r="214" spans="1:6" ht="15" customHeight="1">
      <c r="A214" s="24"/>
      <c r="B214" s="24"/>
      <c r="C214" s="24">
        <v>4300</v>
      </c>
      <c r="D214" s="13" t="s">
        <v>133</v>
      </c>
      <c r="E214" s="15"/>
      <c r="F214" s="15">
        <v>25000</v>
      </c>
    </row>
    <row r="215" spans="1:6" ht="15" customHeight="1">
      <c r="A215" s="24"/>
      <c r="B215" s="24"/>
      <c r="C215" s="24">
        <v>4410</v>
      </c>
      <c r="D215" s="13" t="s">
        <v>154</v>
      </c>
      <c r="E215" s="15"/>
      <c r="F215" s="15">
        <v>237</v>
      </c>
    </row>
    <row r="216" spans="1:6" ht="15" customHeight="1">
      <c r="A216" s="24"/>
      <c r="B216" s="24"/>
      <c r="C216" s="24">
        <v>4440</v>
      </c>
      <c r="D216" s="16" t="s">
        <v>148</v>
      </c>
      <c r="E216" s="15"/>
      <c r="F216" s="15">
        <v>2029</v>
      </c>
    </row>
    <row r="217" spans="1:6" ht="15" customHeight="1">
      <c r="A217" s="24"/>
      <c r="B217" s="24">
        <v>85295</v>
      </c>
      <c r="C217" s="24"/>
      <c r="D217" s="13" t="s">
        <v>7</v>
      </c>
      <c r="E217" s="15"/>
      <c r="F217" s="15">
        <f>F218</f>
        <v>50000</v>
      </c>
    </row>
    <row r="218" spans="1:6" ht="15" customHeight="1">
      <c r="A218" s="24"/>
      <c r="B218" s="24"/>
      <c r="C218" s="24">
        <v>3110</v>
      </c>
      <c r="D218" s="13" t="s">
        <v>177</v>
      </c>
      <c r="E218" s="15"/>
      <c r="F218" s="15">
        <v>50000</v>
      </c>
    </row>
    <row r="219" spans="1:6" ht="15" customHeight="1">
      <c r="A219" s="24">
        <v>853</v>
      </c>
      <c r="B219" s="24"/>
      <c r="C219" s="24"/>
      <c r="D219" s="13" t="s">
        <v>51</v>
      </c>
      <c r="E219" s="33">
        <f>E220+E222+E225+E227+E239+E246</f>
        <v>1356366</v>
      </c>
      <c r="F219" s="15"/>
    </row>
    <row r="220" spans="1:6" ht="15" customHeight="1">
      <c r="A220" s="24"/>
      <c r="B220" s="2">
        <v>85313</v>
      </c>
      <c r="C220" s="24"/>
      <c r="D220" s="16" t="s">
        <v>178</v>
      </c>
      <c r="E220" s="33">
        <f>E221</f>
        <v>22700</v>
      </c>
      <c r="F220" s="29"/>
    </row>
    <row r="221" spans="1:6" ht="15" customHeight="1">
      <c r="A221" s="24"/>
      <c r="B221" s="24"/>
      <c r="C221" s="24">
        <v>4130</v>
      </c>
      <c r="D221" s="13" t="s">
        <v>179</v>
      </c>
      <c r="E221" s="33">
        <v>22700</v>
      </c>
      <c r="F221" s="15"/>
    </row>
    <row r="222" spans="1:6" ht="15" customHeight="1">
      <c r="A222" s="24"/>
      <c r="B222" s="24">
        <v>85314</v>
      </c>
      <c r="C222" s="24"/>
      <c r="D222" s="13" t="s">
        <v>109</v>
      </c>
      <c r="E222" s="33">
        <f>E223+E224</f>
        <v>827681</v>
      </c>
      <c r="F222" s="15"/>
    </row>
    <row r="223" spans="1:6" ht="15" customHeight="1">
      <c r="A223" s="24"/>
      <c r="B223" s="24"/>
      <c r="C223" s="24">
        <v>3110</v>
      </c>
      <c r="D223" s="13" t="s">
        <v>177</v>
      </c>
      <c r="E223" s="33">
        <v>785480</v>
      </c>
      <c r="F223" s="15"/>
    </row>
    <row r="224" spans="1:6" ht="15" customHeight="1">
      <c r="A224" s="24"/>
      <c r="B224" s="24"/>
      <c r="C224" s="24">
        <v>4110</v>
      </c>
      <c r="D224" s="13" t="s">
        <v>146</v>
      </c>
      <c r="E224" s="33">
        <v>42201</v>
      </c>
      <c r="F224" s="15"/>
    </row>
    <row r="225" spans="1:6" ht="15" customHeight="1">
      <c r="A225" s="24"/>
      <c r="B225" s="2">
        <v>85316</v>
      </c>
      <c r="C225" s="24"/>
      <c r="D225" s="16" t="s">
        <v>53</v>
      </c>
      <c r="E225" s="33">
        <f>E226</f>
        <v>97572</v>
      </c>
      <c r="F225" s="15"/>
    </row>
    <row r="226" spans="1:6" ht="15" customHeight="1">
      <c r="A226" s="24"/>
      <c r="B226" s="24"/>
      <c r="C226" s="24">
        <v>3110</v>
      </c>
      <c r="D226" s="13" t="s">
        <v>177</v>
      </c>
      <c r="E226" s="33">
        <v>97572</v>
      </c>
      <c r="F226" s="15"/>
    </row>
    <row r="227" spans="1:6" ht="15" customHeight="1">
      <c r="A227" s="24"/>
      <c r="B227" s="24">
        <v>85319</v>
      </c>
      <c r="C227" s="24"/>
      <c r="D227" s="13" t="s">
        <v>63</v>
      </c>
      <c r="E227" s="33">
        <f>E228+E229+E230+E231+E232+E233+E234+E235+E236+E237+E238</f>
        <v>254508</v>
      </c>
      <c r="F227" s="15"/>
    </row>
    <row r="228" spans="1:6" ht="15" customHeight="1">
      <c r="A228" s="24"/>
      <c r="B228" s="24"/>
      <c r="C228" s="24">
        <v>4010</v>
      </c>
      <c r="D228" s="13" t="s">
        <v>144</v>
      </c>
      <c r="E228" s="33">
        <v>155200</v>
      </c>
      <c r="F228" s="15"/>
    </row>
    <row r="229" spans="1:6" ht="15" customHeight="1">
      <c r="A229" s="24"/>
      <c r="B229" s="24"/>
      <c r="C229" s="24">
        <v>4040</v>
      </c>
      <c r="D229" s="13" t="s">
        <v>145</v>
      </c>
      <c r="E229" s="33">
        <v>12806</v>
      </c>
      <c r="F229" s="15"/>
    </row>
    <row r="230" spans="1:6" ht="15" customHeight="1">
      <c r="A230" s="24"/>
      <c r="B230" s="24"/>
      <c r="C230" s="24">
        <v>4110</v>
      </c>
      <c r="D230" s="13" t="s">
        <v>146</v>
      </c>
      <c r="E230" s="33">
        <v>30586</v>
      </c>
      <c r="F230" s="15"/>
    </row>
    <row r="231" spans="1:6" ht="15" customHeight="1">
      <c r="A231" s="24"/>
      <c r="B231" s="24"/>
      <c r="C231" s="24">
        <v>4120</v>
      </c>
      <c r="D231" s="13" t="s">
        <v>147</v>
      </c>
      <c r="E231" s="33">
        <v>4265</v>
      </c>
      <c r="F231" s="15"/>
    </row>
    <row r="232" spans="1:6" ht="15" customHeight="1">
      <c r="A232" s="24"/>
      <c r="B232" s="24"/>
      <c r="C232" s="24">
        <v>4210</v>
      </c>
      <c r="D232" s="13" t="s">
        <v>130</v>
      </c>
      <c r="E232" s="33">
        <v>13272</v>
      </c>
      <c r="F232" s="15"/>
    </row>
    <row r="233" spans="1:6" ht="15" customHeight="1">
      <c r="A233" s="24"/>
      <c r="B233" s="24"/>
      <c r="C233" s="24">
        <v>4260</v>
      </c>
      <c r="D233" s="13" t="s">
        <v>131</v>
      </c>
      <c r="E233" s="33">
        <v>0</v>
      </c>
      <c r="F233" s="15"/>
    </row>
    <row r="234" spans="1:6" ht="15" customHeight="1">
      <c r="A234" s="24"/>
      <c r="B234" s="24"/>
      <c r="C234" s="24">
        <v>4270</v>
      </c>
      <c r="D234" s="13" t="s">
        <v>132</v>
      </c>
      <c r="E234" s="33">
        <v>18414</v>
      </c>
      <c r="F234" s="15"/>
    </row>
    <row r="235" spans="1:6" ht="15" customHeight="1">
      <c r="A235" s="24"/>
      <c r="B235" s="24"/>
      <c r="C235" s="24">
        <v>4300</v>
      </c>
      <c r="D235" s="13" t="s">
        <v>133</v>
      </c>
      <c r="E235" s="33">
        <v>15200</v>
      </c>
      <c r="F235" s="15"/>
    </row>
    <row r="236" spans="1:6" ht="15" customHeight="1">
      <c r="A236" s="24"/>
      <c r="B236" s="24"/>
      <c r="C236" s="24">
        <v>4410</v>
      </c>
      <c r="D236" s="13" t="s">
        <v>154</v>
      </c>
      <c r="E236" s="33">
        <v>350</v>
      </c>
      <c r="F236" s="15"/>
    </row>
    <row r="237" spans="1:6" ht="15" customHeight="1">
      <c r="A237" s="24"/>
      <c r="B237" s="24"/>
      <c r="C237" s="24">
        <v>4430</v>
      </c>
      <c r="D237" s="13" t="s">
        <v>134</v>
      </c>
      <c r="E237" s="33">
        <v>464</v>
      </c>
      <c r="F237" s="15"/>
    </row>
    <row r="238" spans="1:6" ht="15" customHeight="1">
      <c r="A238" s="24"/>
      <c r="B238" s="24"/>
      <c r="C238" s="24">
        <v>4440</v>
      </c>
      <c r="D238" s="16" t="s">
        <v>148</v>
      </c>
      <c r="E238" s="33">
        <v>3951</v>
      </c>
      <c r="F238" s="15"/>
    </row>
    <row r="239" spans="1:6" ht="15" customHeight="1">
      <c r="A239" s="24"/>
      <c r="B239" s="24">
        <v>85328</v>
      </c>
      <c r="C239" s="24"/>
      <c r="D239" s="13" t="s">
        <v>180</v>
      </c>
      <c r="E239" s="33">
        <f>E240+E241+E242+E243+E244+E245</f>
        <v>91205</v>
      </c>
      <c r="F239" s="15"/>
    </row>
    <row r="240" spans="1:6" ht="15" customHeight="1">
      <c r="A240" s="24"/>
      <c r="B240" s="24"/>
      <c r="C240" s="24">
        <v>4010</v>
      </c>
      <c r="D240" s="13" t="s">
        <v>144</v>
      </c>
      <c r="E240" s="33">
        <v>59000</v>
      </c>
      <c r="F240" s="15"/>
    </row>
    <row r="241" spans="1:6" ht="15" customHeight="1">
      <c r="A241" s="24"/>
      <c r="B241" s="24"/>
      <c r="C241" s="24">
        <v>4040</v>
      </c>
      <c r="D241" s="13" t="s">
        <v>145</v>
      </c>
      <c r="E241" s="33">
        <v>4627</v>
      </c>
      <c r="F241" s="15"/>
    </row>
    <row r="242" spans="1:6" ht="15" customHeight="1">
      <c r="A242" s="24"/>
      <c r="B242" s="24"/>
      <c r="C242" s="24">
        <v>4110</v>
      </c>
      <c r="D242" s="13" t="s">
        <v>146</v>
      </c>
      <c r="E242" s="33">
        <v>13720</v>
      </c>
      <c r="F242" s="15"/>
    </row>
    <row r="243" spans="1:6" ht="15" customHeight="1">
      <c r="A243" s="24"/>
      <c r="B243" s="24"/>
      <c r="C243" s="24">
        <v>4120</v>
      </c>
      <c r="D243" s="13" t="s">
        <v>147</v>
      </c>
      <c r="E243" s="33">
        <v>1582</v>
      </c>
      <c r="F243" s="15"/>
    </row>
    <row r="244" spans="1:6" ht="15" customHeight="1">
      <c r="A244" s="24"/>
      <c r="B244" s="24"/>
      <c r="C244" s="24">
        <v>4300</v>
      </c>
      <c r="D244" s="13" t="s">
        <v>133</v>
      </c>
      <c r="E244" s="33">
        <v>10300</v>
      </c>
      <c r="F244" s="15"/>
    </row>
    <row r="245" spans="1:6" ht="15" customHeight="1">
      <c r="A245" s="24"/>
      <c r="B245" s="24"/>
      <c r="C245" s="24">
        <v>4440</v>
      </c>
      <c r="D245" s="16" t="s">
        <v>148</v>
      </c>
      <c r="E245" s="33">
        <v>1976</v>
      </c>
      <c r="F245" s="15"/>
    </row>
    <row r="246" spans="1:6" ht="15" customHeight="1">
      <c r="A246" s="24"/>
      <c r="B246" s="24">
        <v>85395</v>
      </c>
      <c r="C246" s="24"/>
      <c r="D246" s="13" t="s">
        <v>7</v>
      </c>
      <c r="E246" s="33">
        <f>E247</f>
        <v>62700</v>
      </c>
      <c r="F246" s="15"/>
    </row>
    <row r="247" spans="1:6" ht="15" customHeight="1">
      <c r="A247" s="24"/>
      <c r="B247" s="24"/>
      <c r="C247" s="24">
        <v>3110</v>
      </c>
      <c r="D247" s="13" t="s">
        <v>177</v>
      </c>
      <c r="E247" s="33">
        <v>62700</v>
      </c>
      <c r="F247" s="15"/>
    </row>
    <row r="248" spans="1:6" s="52" customFormat="1" ht="18.75" customHeight="1">
      <c r="A248" s="20">
        <v>854</v>
      </c>
      <c r="B248" s="20"/>
      <c r="C248" s="20"/>
      <c r="D248" s="10" t="s">
        <v>56</v>
      </c>
      <c r="E248" s="57">
        <f>E249+E258+E260</f>
        <v>146663</v>
      </c>
      <c r="F248" s="11">
        <f>F249+F258+F260</f>
        <v>137087</v>
      </c>
    </row>
    <row r="249" spans="1:6" ht="15.75" customHeight="1">
      <c r="A249" s="24"/>
      <c r="B249" s="24">
        <v>85401</v>
      </c>
      <c r="C249" s="24"/>
      <c r="D249" s="13" t="s">
        <v>181</v>
      </c>
      <c r="E249" s="33">
        <f>E250+E251+E252+E253+E254+E255+E256+E257</f>
        <v>145079</v>
      </c>
      <c r="F249" s="15">
        <f>F250+F251+F252+F253+F254+F255+F256+F257</f>
        <v>135733</v>
      </c>
    </row>
    <row r="250" spans="1:6" ht="15.75" customHeight="1">
      <c r="A250" s="24"/>
      <c r="B250" s="24"/>
      <c r="C250" s="24">
        <v>3020</v>
      </c>
      <c r="D250" s="13" t="s">
        <v>163</v>
      </c>
      <c r="E250" s="33">
        <v>11780</v>
      </c>
      <c r="F250" s="15">
        <v>10608</v>
      </c>
    </row>
    <row r="251" spans="1:6" ht="15.75" customHeight="1">
      <c r="A251" s="24"/>
      <c r="B251" s="24"/>
      <c r="C251" s="24">
        <v>4010</v>
      </c>
      <c r="D251" s="13" t="s">
        <v>144</v>
      </c>
      <c r="E251" s="33">
        <v>97960</v>
      </c>
      <c r="F251" s="15">
        <v>89661</v>
      </c>
    </row>
    <row r="252" spans="1:6" ht="15.75" customHeight="1">
      <c r="A252" s="24"/>
      <c r="B252" s="24"/>
      <c r="C252" s="24">
        <v>4040</v>
      </c>
      <c r="D252" s="13" t="s">
        <v>145</v>
      </c>
      <c r="E252" s="33">
        <v>6580</v>
      </c>
      <c r="F252" s="15">
        <v>7626</v>
      </c>
    </row>
    <row r="253" spans="1:6" ht="15.75" customHeight="1">
      <c r="A253" s="24"/>
      <c r="B253" s="24"/>
      <c r="C253" s="24">
        <v>4110</v>
      </c>
      <c r="D253" s="13" t="s">
        <v>146</v>
      </c>
      <c r="E253" s="33">
        <v>19361</v>
      </c>
      <c r="F253" s="15">
        <v>19367</v>
      </c>
    </row>
    <row r="254" spans="1:6" ht="15.75" customHeight="1">
      <c r="A254" s="24"/>
      <c r="B254" s="24"/>
      <c r="C254" s="24">
        <v>4120</v>
      </c>
      <c r="D254" s="13" t="s">
        <v>147</v>
      </c>
      <c r="E254" s="33">
        <v>2816</v>
      </c>
      <c r="F254" s="15">
        <v>2644</v>
      </c>
    </row>
    <row r="255" spans="1:6" ht="15.75" customHeight="1">
      <c r="A255" s="24"/>
      <c r="B255" s="24"/>
      <c r="C255" s="24">
        <v>4210</v>
      </c>
      <c r="D255" s="13" t="s">
        <v>130</v>
      </c>
      <c r="E255" s="33">
        <v>452</v>
      </c>
      <c r="F255" s="15">
        <v>0</v>
      </c>
    </row>
    <row r="256" spans="1:6" ht="15.75" customHeight="1">
      <c r="A256" s="24"/>
      <c r="B256" s="24"/>
      <c r="C256" s="24">
        <v>4300</v>
      </c>
      <c r="D256" s="13" t="s">
        <v>133</v>
      </c>
      <c r="E256" s="33">
        <v>0</v>
      </c>
      <c r="F256" s="15">
        <v>0</v>
      </c>
    </row>
    <row r="257" spans="1:6" ht="15.75" customHeight="1">
      <c r="A257" s="24"/>
      <c r="B257" s="24"/>
      <c r="C257" s="24">
        <v>4440</v>
      </c>
      <c r="D257" s="13" t="s">
        <v>148</v>
      </c>
      <c r="E257" s="33">
        <v>6130</v>
      </c>
      <c r="F257" s="15">
        <v>5827</v>
      </c>
    </row>
    <row r="258" spans="1:6" ht="15.75" customHeight="1">
      <c r="A258" s="24"/>
      <c r="B258" s="24">
        <v>85446</v>
      </c>
      <c r="C258" s="24"/>
      <c r="D258" s="13" t="s">
        <v>174</v>
      </c>
      <c r="E258" s="33">
        <f>E259</f>
        <v>424</v>
      </c>
      <c r="F258" s="15">
        <f>F259</f>
        <v>0</v>
      </c>
    </row>
    <row r="259" spans="1:6" ht="15.75" customHeight="1">
      <c r="A259" s="24"/>
      <c r="B259" s="24"/>
      <c r="C259" s="24">
        <v>4300</v>
      </c>
      <c r="D259" s="13" t="s">
        <v>133</v>
      </c>
      <c r="E259" s="33">
        <v>424</v>
      </c>
      <c r="F259" s="15">
        <v>0</v>
      </c>
    </row>
    <row r="260" spans="1:6" ht="15.75" customHeight="1">
      <c r="A260" s="24"/>
      <c r="B260" s="24">
        <v>85495</v>
      </c>
      <c r="C260" s="24"/>
      <c r="D260" s="13" t="s">
        <v>7</v>
      </c>
      <c r="E260" s="33">
        <f>E261</f>
        <v>1160</v>
      </c>
      <c r="F260" s="15">
        <f>F261</f>
        <v>1354</v>
      </c>
    </row>
    <row r="261" spans="1:6" ht="15.75" customHeight="1">
      <c r="A261" s="24"/>
      <c r="B261" s="24"/>
      <c r="C261" s="24">
        <v>4440</v>
      </c>
      <c r="D261" s="13" t="s">
        <v>148</v>
      </c>
      <c r="E261" s="33">
        <v>1160</v>
      </c>
      <c r="F261" s="15">
        <v>1354</v>
      </c>
    </row>
    <row r="262" spans="1:6" s="52" customFormat="1" ht="21" customHeight="1">
      <c r="A262" s="20">
        <v>900</v>
      </c>
      <c r="B262" s="20"/>
      <c r="C262" s="20"/>
      <c r="D262" s="10" t="s">
        <v>57</v>
      </c>
      <c r="E262" s="33">
        <f>E263+E265+E269</f>
        <v>578796</v>
      </c>
      <c r="F262" s="11">
        <f>F263+F265+F269</f>
        <v>906980</v>
      </c>
    </row>
    <row r="263" spans="1:6" ht="18" customHeight="1">
      <c r="A263" s="24"/>
      <c r="B263" s="24">
        <v>90001</v>
      </c>
      <c r="C263" s="24"/>
      <c r="D263" s="13" t="s">
        <v>110</v>
      </c>
      <c r="E263" s="33">
        <f>E264</f>
        <v>195000</v>
      </c>
      <c r="F263" s="15">
        <f>F264</f>
        <v>500000</v>
      </c>
    </row>
    <row r="264" spans="1:6" ht="15" customHeight="1">
      <c r="A264" s="24"/>
      <c r="B264" s="24"/>
      <c r="C264" s="24">
        <v>6050</v>
      </c>
      <c r="D264" s="13" t="s">
        <v>126</v>
      </c>
      <c r="E264" s="33">
        <v>195000</v>
      </c>
      <c r="F264" s="15">
        <v>500000</v>
      </c>
    </row>
    <row r="265" spans="1:6" ht="15" customHeight="1">
      <c r="A265" s="24"/>
      <c r="B265" s="24">
        <v>90003</v>
      </c>
      <c r="C265" s="24"/>
      <c r="D265" s="13" t="s">
        <v>182</v>
      </c>
      <c r="E265" s="33">
        <f>E266+E267+E268</f>
        <v>39089</v>
      </c>
      <c r="F265" s="15">
        <f>F266+F268</f>
        <v>46480</v>
      </c>
    </row>
    <row r="266" spans="1:6" ht="15" customHeight="1">
      <c r="A266" s="24"/>
      <c r="B266" s="24"/>
      <c r="C266" s="24">
        <v>4210</v>
      </c>
      <c r="D266" s="13" t="s">
        <v>130</v>
      </c>
      <c r="E266" s="33">
        <v>9050</v>
      </c>
      <c r="F266" s="15">
        <v>10480</v>
      </c>
    </row>
    <row r="267" spans="1:6" ht="15" customHeight="1">
      <c r="A267" s="24"/>
      <c r="B267" s="24"/>
      <c r="C267" s="24">
        <v>4270</v>
      </c>
      <c r="D267" s="13" t="s">
        <v>132</v>
      </c>
      <c r="E267" s="33">
        <v>539</v>
      </c>
      <c r="F267" s="15"/>
    </row>
    <row r="268" spans="1:6" ht="15" customHeight="1">
      <c r="A268" s="24"/>
      <c r="B268" s="24"/>
      <c r="C268" s="24">
        <v>4300</v>
      </c>
      <c r="D268" s="13" t="s">
        <v>133</v>
      </c>
      <c r="E268" s="33">
        <v>29500</v>
      </c>
      <c r="F268" s="15">
        <v>36000</v>
      </c>
    </row>
    <row r="269" spans="1:6" ht="15" customHeight="1">
      <c r="A269" s="24"/>
      <c r="B269" s="24">
        <v>90015</v>
      </c>
      <c r="C269" s="24"/>
      <c r="D269" s="13" t="s">
        <v>58</v>
      </c>
      <c r="E269" s="33">
        <f>E270+E271+E272+E273+E274</f>
        <v>344707</v>
      </c>
      <c r="F269" s="15">
        <f>F270+F271+F272+F273+F274</f>
        <v>360500</v>
      </c>
    </row>
    <row r="270" spans="1:6" ht="15" customHeight="1">
      <c r="A270" s="24"/>
      <c r="B270" s="24"/>
      <c r="C270" s="24">
        <v>4210</v>
      </c>
      <c r="D270" s="13" t="s">
        <v>130</v>
      </c>
      <c r="E270" s="33">
        <v>568</v>
      </c>
      <c r="F270" s="15">
        <v>2000</v>
      </c>
    </row>
    <row r="271" spans="1:6" ht="15" customHeight="1">
      <c r="A271" s="24"/>
      <c r="B271" s="24"/>
      <c r="C271" s="24">
        <v>4260</v>
      </c>
      <c r="D271" s="13" t="s">
        <v>131</v>
      </c>
      <c r="E271" s="33">
        <v>240000</v>
      </c>
      <c r="F271" s="15">
        <v>250000</v>
      </c>
    </row>
    <row r="272" spans="1:6" ht="15" customHeight="1">
      <c r="A272" s="24"/>
      <c r="B272" s="24"/>
      <c r="C272" s="24">
        <v>4270</v>
      </c>
      <c r="D272" s="13" t="s">
        <v>132</v>
      </c>
      <c r="E272" s="33">
        <v>4200</v>
      </c>
      <c r="F272" s="15">
        <v>3500</v>
      </c>
    </row>
    <row r="273" spans="1:6" ht="15" customHeight="1">
      <c r="A273" s="24"/>
      <c r="B273" s="24"/>
      <c r="C273" s="24">
        <v>4300</v>
      </c>
      <c r="D273" s="13" t="s">
        <v>133</v>
      </c>
      <c r="E273" s="33">
        <v>35900</v>
      </c>
      <c r="F273" s="15">
        <v>37000</v>
      </c>
    </row>
    <row r="274" spans="1:6" ht="15" customHeight="1">
      <c r="A274" s="24"/>
      <c r="B274" s="24"/>
      <c r="C274" s="24">
        <v>6050</v>
      </c>
      <c r="D274" s="13" t="s">
        <v>126</v>
      </c>
      <c r="E274" s="33">
        <v>64039</v>
      </c>
      <c r="F274" s="15">
        <v>68000</v>
      </c>
    </row>
    <row r="275" spans="1:6" s="52" customFormat="1" ht="17.25" customHeight="1">
      <c r="A275" s="20">
        <v>921</v>
      </c>
      <c r="B275" s="20"/>
      <c r="C275" s="20"/>
      <c r="D275" s="10" t="s">
        <v>183</v>
      </c>
      <c r="E275" s="33">
        <f>E276+E289</f>
        <v>140716</v>
      </c>
      <c r="F275" s="11">
        <f>F276+F289</f>
        <v>180000</v>
      </c>
    </row>
    <row r="276" spans="1:6" ht="15" customHeight="1">
      <c r="A276" s="24"/>
      <c r="B276" s="24">
        <v>92116</v>
      </c>
      <c r="C276" s="24"/>
      <c r="D276" s="13" t="s">
        <v>184</v>
      </c>
      <c r="E276" s="33">
        <f>E277+E278+E279+E280+E281+E282+E283+E284+E285+E286+E287+E288</f>
        <v>130716</v>
      </c>
      <c r="F276" s="15">
        <f>F277+F278+F279+F280+F281+F282+F283+F284+F285+F286+F287+F288</f>
        <v>160000</v>
      </c>
    </row>
    <row r="277" spans="1:6" ht="15" customHeight="1">
      <c r="A277" s="24"/>
      <c r="B277" s="24"/>
      <c r="C277" s="24">
        <v>4010</v>
      </c>
      <c r="D277" s="13" t="s">
        <v>144</v>
      </c>
      <c r="E277" s="33">
        <v>67558</v>
      </c>
      <c r="F277" s="15">
        <v>91200</v>
      </c>
    </row>
    <row r="278" spans="1:6" ht="15" customHeight="1">
      <c r="A278" s="24"/>
      <c r="B278" s="24"/>
      <c r="C278" s="24">
        <v>4040</v>
      </c>
      <c r="D278" s="13" t="s">
        <v>145</v>
      </c>
      <c r="E278" s="33">
        <v>5618</v>
      </c>
      <c r="F278" s="15">
        <v>5823</v>
      </c>
    </row>
    <row r="279" spans="1:6" ht="15" customHeight="1">
      <c r="A279" s="24"/>
      <c r="B279" s="24"/>
      <c r="C279" s="24">
        <v>4110</v>
      </c>
      <c r="D279" s="13" t="s">
        <v>146</v>
      </c>
      <c r="E279" s="33">
        <v>13515</v>
      </c>
      <c r="F279" s="15">
        <v>16720</v>
      </c>
    </row>
    <row r="280" spans="1:6" ht="15" customHeight="1">
      <c r="A280" s="24"/>
      <c r="B280" s="24"/>
      <c r="C280" s="24">
        <v>4120</v>
      </c>
      <c r="D280" s="13" t="s">
        <v>147</v>
      </c>
      <c r="E280" s="33">
        <v>2043</v>
      </c>
      <c r="F280" s="15">
        <v>2380</v>
      </c>
    </row>
    <row r="281" spans="1:6" ht="15" customHeight="1">
      <c r="A281" s="24"/>
      <c r="B281" s="24"/>
      <c r="C281" s="24">
        <v>4210</v>
      </c>
      <c r="D281" s="13" t="s">
        <v>130</v>
      </c>
      <c r="E281" s="33">
        <v>5480</v>
      </c>
      <c r="F281" s="15">
        <v>5000</v>
      </c>
    </row>
    <row r="282" spans="1:6" ht="24.75" customHeight="1">
      <c r="A282" s="24"/>
      <c r="B282" s="24"/>
      <c r="C282" s="2">
        <v>4240</v>
      </c>
      <c r="D282" s="16" t="s">
        <v>185</v>
      </c>
      <c r="E282" s="33">
        <v>8000</v>
      </c>
      <c r="F282" s="15">
        <v>10000</v>
      </c>
    </row>
    <row r="283" spans="1:6" ht="15" customHeight="1">
      <c r="A283" s="24"/>
      <c r="B283" s="24"/>
      <c r="C283" s="24">
        <v>4260</v>
      </c>
      <c r="D283" s="13" t="s">
        <v>131</v>
      </c>
      <c r="E283" s="33">
        <v>2565</v>
      </c>
      <c r="F283" s="15">
        <v>7000</v>
      </c>
    </row>
    <row r="284" spans="1:6" ht="15" customHeight="1">
      <c r="A284" s="24"/>
      <c r="B284" s="24"/>
      <c r="C284" s="24">
        <v>4270</v>
      </c>
      <c r="D284" s="13" t="s">
        <v>132</v>
      </c>
      <c r="E284" s="33">
        <v>13000</v>
      </c>
      <c r="F284" s="15">
        <v>6850</v>
      </c>
    </row>
    <row r="285" spans="1:6" ht="15" customHeight="1">
      <c r="A285" s="24"/>
      <c r="B285" s="24"/>
      <c r="C285" s="24">
        <v>4300</v>
      </c>
      <c r="D285" s="13" t="s">
        <v>133</v>
      </c>
      <c r="E285" s="33">
        <v>10000</v>
      </c>
      <c r="F285" s="15">
        <v>12300</v>
      </c>
    </row>
    <row r="286" spans="1:6" ht="15" customHeight="1">
      <c r="A286" s="24"/>
      <c r="B286" s="24"/>
      <c r="C286" s="24">
        <v>4410</v>
      </c>
      <c r="D286" s="13" t="s">
        <v>154</v>
      </c>
      <c r="E286" s="33">
        <v>400</v>
      </c>
      <c r="F286" s="15">
        <v>598</v>
      </c>
    </row>
    <row r="287" spans="1:6" ht="15" customHeight="1">
      <c r="A287" s="24"/>
      <c r="B287" s="24"/>
      <c r="C287" s="24">
        <v>4430</v>
      </c>
      <c r="D287" s="13" t="s">
        <v>134</v>
      </c>
      <c r="E287" s="33">
        <v>90</v>
      </c>
      <c r="F287" s="15">
        <v>100</v>
      </c>
    </row>
    <row r="288" spans="1:6" ht="26.25" customHeight="1">
      <c r="A288" s="24"/>
      <c r="B288" s="24"/>
      <c r="C288" s="24">
        <v>4440</v>
      </c>
      <c r="D288" s="16" t="s">
        <v>148</v>
      </c>
      <c r="E288" s="33">
        <v>2447</v>
      </c>
      <c r="F288" s="15">
        <v>2029</v>
      </c>
    </row>
    <row r="289" spans="1:6" ht="15" customHeight="1">
      <c r="A289" s="24"/>
      <c r="B289" s="24">
        <v>92195</v>
      </c>
      <c r="C289" s="24"/>
      <c r="D289" s="13" t="s">
        <v>7</v>
      </c>
      <c r="E289" s="33">
        <f>E290+E291</f>
        <v>10000</v>
      </c>
      <c r="F289" s="15">
        <f>F290+F291</f>
        <v>20000</v>
      </c>
    </row>
    <row r="290" spans="1:6" ht="15" customHeight="1">
      <c r="A290" s="24"/>
      <c r="B290" s="24"/>
      <c r="C290" s="24">
        <v>4210</v>
      </c>
      <c r="D290" s="13" t="s">
        <v>130</v>
      </c>
      <c r="E290" s="33">
        <v>6520</v>
      </c>
      <c r="F290" s="15">
        <v>13000</v>
      </c>
    </row>
    <row r="291" spans="1:6" ht="15" customHeight="1">
      <c r="A291" s="24"/>
      <c r="B291" s="24"/>
      <c r="C291" s="24">
        <v>4300</v>
      </c>
      <c r="D291" s="13" t="s">
        <v>133</v>
      </c>
      <c r="E291" s="33">
        <v>3480</v>
      </c>
      <c r="F291" s="15">
        <v>7000</v>
      </c>
    </row>
    <row r="292" spans="1:6" s="52" customFormat="1" ht="19.5" customHeight="1">
      <c r="A292" s="20">
        <v>926</v>
      </c>
      <c r="B292" s="20"/>
      <c r="C292" s="20"/>
      <c r="D292" s="10" t="s">
        <v>186</v>
      </c>
      <c r="E292" s="57">
        <f>E293</f>
        <v>103050</v>
      </c>
      <c r="F292" s="11">
        <f>F293</f>
        <v>160000</v>
      </c>
    </row>
    <row r="293" spans="1:6" ht="15" customHeight="1">
      <c r="A293" s="24"/>
      <c r="B293" s="24">
        <v>92605</v>
      </c>
      <c r="C293" s="24"/>
      <c r="D293" s="13" t="s">
        <v>187</v>
      </c>
      <c r="E293" s="33">
        <f>E294+E295+E297+E298+E299+E300+E301</f>
        <v>103050</v>
      </c>
      <c r="F293" s="15">
        <f>F294+F295+F296+F297+F298+F299+F300</f>
        <v>160000</v>
      </c>
    </row>
    <row r="294" spans="1:6" ht="15" customHeight="1">
      <c r="A294" s="24"/>
      <c r="B294" s="24"/>
      <c r="C294" s="24">
        <v>4210</v>
      </c>
      <c r="D294" s="13" t="s">
        <v>130</v>
      </c>
      <c r="E294" s="33">
        <v>20700</v>
      </c>
      <c r="F294" s="15">
        <v>29000</v>
      </c>
    </row>
    <row r="295" spans="1:6" ht="15" customHeight="1">
      <c r="A295" s="24"/>
      <c r="B295" s="24"/>
      <c r="C295" s="24">
        <v>4260</v>
      </c>
      <c r="D295" s="13" t="s">
        <v>131</v>
      </c>
      <c r="E295" s="33">
        <v>4450</v>
      </c>
      <c r="F295" s="15">
        <v>0</v>
      </c>
    </row>
    <row r="296" spans="1:6" ht="15" customHeight="1">
      <c r="A296" s="24"/>
      <c r="B296" s="24"/>
      <c r="C296" s="24">
        <v>4270</v>
      </c>
      <c r="D296" s="13" t="s">
        <v>132</v>
      </c>
      <c r="E296" s="33"/>
      <c r="F296" s="15">
        <v>35000</v>
      </c>
    </row>
    <row r="297" spans="1:6" ht="15" customHeight="1">
      <c r="A297" s="24"/>
      <c r="B297" s="24"/>
      <c r="C297" s="24">
        <v>4300</v>
      </c>
      <c r="D297" s="13" t="s">
        <v>133</v>
      </c>
      <c r="E297" s="33">
        <v>37936</v>
      </c>
      <c r="F297" s="15">
        <v>50000</v>
      </c>
    </row>
    <row r="298" spans="1:6" ht="15" customHeight="1">
      <c r="A298" s="24"/>
      <c r="B298" s="24"/>
      <c r="C298" s="24">
        <v>4410</v>
      </c>
      <c r="D298" s="13" t="s">
        <v>154</v>
      </c>
      <c r="E298" s="33">
        <v>11290</v>
      </c>
      <c r="F298" s="15">
        <v>12000</v>
      </c>
    </row>
    <row r="299" spans="1:6" ht="15" customHeight="1">
      <c r="A299" s="24"/>
      <c r="B299" s="24"/>
      <c r="C299" s="24">
        <v>4430</v>
      </c>
      <c r="D299" s="13" t="s">
        <v>134</v>
      </c>
      <c r="E299" s="33">
        <v>12174</v>
      </c>
      <c r="F299" s="15">
        <v>9000</v>
      </c>
    </row>
    <row r="300" spans="1:6" ht="15" customHeight="1">
      <c r="A300" s="24"/>
      <c r="B300" s="24"/>
      <c r="C300" s="24">
        <v>6050</v>
      </c>
      <c r="D300" s="13" t="s">
        <v>126</v>
      </c>
      <c r="E300" s="33">
        <v>8000</v>
      </c>
      <c r="F300" s="15">
        <v>25000</v>
      </c>
    </row>
    <row r="301" spans="1:6" ht="15" customHeight="1">
      <c r="A301" s="24"/>
      <c r="B301" s="24"/>
      <c r="C301" s="24">
        <v>6060</v>
      </c>
      <c r="D301" s="13" t="s">
        <v>139</v>
      </c>
      <c r="E301" s="33">
        <v>8500</v>
      </c>
      <c r="F301" s="15"/>
    </row>
    <row r="302" spans="1:6" ht="23.25" customHeight="1">
      <c r="A302" s="58"/>
      <c r="B302" s="58"/>
      <c r="C302" s="58"/>
      <c r="D302" s="61" t="s">
        <v>60</v>
      </c>
      <c r="E302" s="33">
        <f>E9+E14+E22+E28+E39+E46+E80+E93+E112+E116+E121+E181+E219+E248+E262+E275+E292</f>
        <v>15994625</v>
      </c>
      <c r="F302" s="62">
        <f>F9+F14+F22+F28+F39+F46+F80+F93+F106+F112+F116+F121+F181+F188+F219+F248+F262+F275+F292</f>
        <v>12403944</v>
      </c>
    </row>
    <row r="303" spans="1:7" ht="15" customHeight="1">
      <c r="A303" s="63"/>
      <c r="B303" s="63"/>
      <c r="C303" s="63"/>
      <c r="D303" s="63"/>
      <c r="E303" s="63"/>
      <c r="F303" s="64"/>
      <c r="G303" s="65"/>
    </row>
    <row r="304" spans="1:6" ht="15" customHeight="1">
      <c r="A304" s="66"/>
      <c r="B304" s="66" t="s">
        <v>188</v>
      </c>
      <c r="C304" s="66"/>
      <c r="D304" s="66"/>
      <c r="E304" s="66"/>
      <c r="F304" s="67"/>
    </row>
    <row r="305" spans="1:6" ht="15" customHeight="1">
      <c r="A305" s="63"/>
      <c r="B305" s="63"/>
      <c r="C305" s="63"/>
      <c r="D305" s="66" t="s">
        <v>189</v>
      </c>
      <c r="E305" s="66"/>
      <c r="F305" s="63"/>
    </row>
    <row r="307" spans="4:6" ht="15" customHeight="1">
      <c r="D307" s="153" t="s">
        <v>190</v>
      </c>
      <c r="E307" s="153"/>
      <c r="F307" s="153"/>
    </row>
    <row r="308" spans="4:6" ht="27" customHeight="1">
      <c r="D308" s="153" t="s">
        <v>191</v>
      </c>
      <c r="E308" s="153"/>
      <c r="F308" s="153"/>
    </row>
  </sheetData>
  <mergeCells count="6">
    <mergeCell ref="D307:F307"/>
    <mergeCell ref="D308:F308"/>
    <mergeCell ref="D1:F1"/>
    <mergeCell ref="D2:F2"/>
    <mergeCell ref="A3:F3"/>
    <mergeCell ref="B5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H16" sqref="H16"/>
    </sheetView>
  </sheetViews>
  <sheetFormatPr defaultColWidth="9.00390625" defaultRowHeight="12.75"/>
  <cols>
    <col min="1" max="1" width="5.25390625" style="0" customWidth="1"/>
    <col min="2" max="2" width="38.125" style="0" customWidth="1"/>
    <col min="3" max="3" width="19.375" style="0" customWidth="1"/>
    <col min="4" max="4" width="19.625" style="0" customWidth="1"/>
  </cols>
  <sheetData>
    <row r="1" spans="1:4" s="71" customFormat="1" ht="33" customHeight="1">
      <c r="A1" s="68"/>
      <c r="B1" s="155" t="s">
        <v>192</v>
      </c>
      <c r="C1" s="156"/>
      <c r="D1" s="156"/>
    </row>
    <row r="2" spans="1:4" ht="15">
      <c r="A2" s="72"/>
      <c r="B2" s="72"/>
      <c r="C2" s="156" t="s">
        <v>193</v>
      </c>
      <c r="D2" s="156"/>
    </row>
    <row r="3" spans="1:5" ht="15">
      <c r="A3" s="72"/>
      <c r="B3" s="72"/>
      <c r="C3" s="156" t="s">
        <v>194</v>
      </c>
      <c r="D3" s="156"/>
      <c r="E3" s="71"/>
    </row>
    <row r="4" spans="1:4" ht="15">
      <c r="A4" s="72"/>
      <c r="B4" s="72"/>
      <c r="C4" s="72"/>
      <c r="D4" s="72"/>
    </row>
    <row r="5" spans="1:4" ht="15">
      <c r="A5" s="72"/>
      <c r="B5" s="156" t="s">
        <v>195</v>
      </c>
      <c r="C5" s="156"/>
      <c r="D5" s="156"/>
    </row>
    <row r="6" spans="1:4" ht="15.75">
      <c r="A6" s="72"/>
      <c r="B6" s="157" t="s">
        <v>196</v>
      </c>
      <c r="C6" s="157"/>
      <c r="D6" s="157"/>
    </row>
    <row r="7" spans="1:4" ht="15.75">
      <c r="A7" s="72"/>
      <c r="B7" s="72"/>
      <c r="C7" s="73"/>
      <c r="D7" s="72"/>
    </row>
    <row r="8" spans="1:4" s="77" customFormat="1" ht="45">
      <c r="A8" s="74" t="s">
        <v>197</v>
      </c>
      <c r="B8" s="74" t="s">
        <v>123</v>
      </c>
      <c r="C8" s="75" t="s">
        <v>198</v>
      </c>
      <c r="D8" s="76" t="s">
        <v>199</v>
      </c>
    </row>
    <row r="9" spans="1:4" ht="14.25">
      <c r="A9" s="78">
        <v>1</v>
      </c>
      <c r="B9" s="78">
        <v>2</v>
      </c>
      <c r="C9" s="78">
        <v>3</v>
      </c>
      <c r="D9" s="78">
        <v>6</v>
      </c>
    </row>
    <row r="10" spans="1:4" ht="15">
      <c r="A10" s="78" t="s">
        <v>200</v>
      </c>
      <c r="B10" s="79" t="s">
        <v>201</v>
      </c>
      <c r="C10" s="15"/>
      <c r="D10" s="15"/>
    </row>
    <row r="11" spans="1:4" ht="28.5">
      <c r="A11" s="80">
        <v>1</v>
      </c>
      <c r="B11" s="81" t="s">
        <v>202</v>
      </c>
      <c r="C11" s="82" t="s">
        <v>66</v>
      </c>
      <c r="D11" s="32">
        <v>390000</v>
      </c>
    </row>
    <row r="12" spans="1:4" ht="14.25">
      <c r="A12" s="78">
        <v>2</v>
      </c>
      <c r="B12" s="15" t="s">
        <v>203</v>
      </c>
      <c r="C12" s="78" t="s">
        <v>204</v>
      </c>
      <c r="D12" s="83"/>
    </row>
    <row r="13" spans="1:4" ht="28.5">
      <c r="A13" s="82">
        <v>3</v>
      </c>
      <c r="B13" s="84" t="s">
        <v>205</v>
      </c>
      <c r="C13" s="78" t="s">
        <v>65</v>
      </c>
      <c r="D13" s="15">
        <v>356000</v>
      </c>
    </row>
    <row r="14" spans="1:4" s="87" customFormat="1" ht="17.25" customHeight="1">
      <c r="A14" s="85"/>
      <c r="B14" s="85" t="s">
        <v>206</v>
      </c>
      <c r="C14" s="86"/>
      <c r="D14" s="85">
        <f>D11+D12+D13</f>
        <v>746000</v>
      </c>
    </row>
    <row r="15" spans="1:4" ht="23.25" customHeight="1">
      <c r="A15" s="78" t="s">
        <v>207</v>
      </c>
      <c r="B15" s="79" t="s">
        <v>208</v>
      </c>
      <c r="C15" s="78"/>
      <c r="D15" s="15"/>
    </row>
    <row r="16" spans="1:4" ht="14.25">
      <c r="A16" s="15">
        <v>1</v>
      </c>
      <c r="B16" s="15" t="s">
        <v>209</v>
      </c>
      <c r="C16" s="78" t="s">
        <v>210</v>
      </c>
      <c r="D16" s="15">
        <v>1052850</v>
      </c>
    </row>
    <row r="17" spans="1:4" ht="14.25">
      <c r="A17" s="15">
        <v>2</v>
      </c>
      <c r="B17" s="15" t="s">
        <v>211</v>
      </c>
      <c r="C17" s="78" t="s">
        <v>212</v>
      </c>
      <c r="D17" s="15"/>
    </row>
    <row r="18" spans="1:4" ht="14.25">
      <c r="A18" s="15">
        <v>3</v>
      </c>
      <c r="B18" s="15" t="s">
        <v>213</v>
      </c>
      <c r="C18" s="78" t="s">
        <v>214</v>
      </c>
      <c r="D18" s="15"/>
    </row>
    <row r="19" spans="1:4" s="87" customFormat="1" ht="20.25" customHeight="1">
      <c r="A19" s="85"/>
      <c r="B19" s="88" t="s">
        <v>215</v>
      </c>
      <c r="C19" s="88"/>
      <c r="D19" s="85">
        <f>D16</f>
        <v>1052850</v>
      </c>
    </row>
    <row r="20" spans="1:4" ht="0.75" customHeight="1">
      <c r="A20" s="15"/>
      <c r="B20" s="15"/>
      <c r="C20" s="15"/>
      <c r="D20" s="15"/>
    </row>
    <row r="21" spans="1:4" ht="15">
      <c r="A21" s="4"/>
      <c r="B21" s="89" t="s">
        <v>216</v>
      </c>
      <c r="C21" s="4"/>
      <c r="D21" s="4"/>
    </row>
    <row r="22" spans="1:4" ht="19.5" customHeight="1">
      <c r="A22" s="4">
        <v>1</v>
      </c>
      <c r="B22" s="90" t="s">
        <v>217</v>
      </c>
      <c r="C22" s="4"/>
      <c r="D22" s="91">
        <v>12710794</v>
      </c>
    </row>
    <row r="23" spans="1:4" ht="20.25" customHeight="1">
      <c r="A23" s="4">
        <v>2</v>
      </c>
      <c r="B23" s="92" t="s">
        <v>218</v>
      </c>
      <c r="C23" s="4"/>
      <c r="D23" s="91">
        <v>12403944</v>
      </c>
    </row>
    <row r="24" spans="1:4" ht="19.5" customHeight="1">
      <c r="A24" s="4">
        <v>3</v>
      </c>
      <c r="B24" s="92" t="s">
        <v>219</v>
      </c>
      <c r="C24" s="4"/>
      <c r="D24" s="3"/>
    </row>
    <row r="25" spans="1:3" ht="14.25">
      <c r="A25" s="4"/>
      <c r="B25" s="92" t="s">
        <v>220</v>
      </c>
      <c r="C25" s="4"/>
    </row>
    <row r="26" spans="1:4" ht="14.25">
      <c r="A26" s="4"/>
      <c r="B26" s="92" t="s">
        <v>221</v>
      </c>
      <c r="C26" s="4"/>
      <c r="D26" s="91">
        <f>D22-D23</f>
        <v>306850</v>
      </c>
    </row>
    <row r="27" spans="1:4" ht="22.5" customHeight="1">
      <c r="A27" s="4" t="s">
        <v>222</v>
      </c>
      <c r="B27" s="4" t="s">
        <v>223</v>
      </c>
      <c r="C27" s="4"/>
      <c r="D27" s="91">
        <f>D28+D29+D30+D31</f>
        <v>746000</v>
      </c>
    </row>
    <row r="28" spans="1:4" ht="17.25" customHeight="1">
      <c r="A28" s="4">
        <v>1</v>
      </c>
      <c r="B28" s="4" t="s">
        <v>224</v>
      </c>
      <c r="C28" s="4"/>
      <c r="D28" s="3">
        <v>0</v>
      </c>
    </row>
    <row r="29" spans="1:4" ht="14.25">
      <c r="A29" s="4">
        <v>2</v>
      </c>
      <c r="B29" s="92" t="s">
        <v>225</v>
      </c>
      <c r="C29" s="4"/>
      <c r="D29" s="91">
        <v>0</v>
      </c>
    </row>
    <row r="30" spans="1:4" ht="14.25">
      <c r="A30" s="4">
        <v>3</v>
      </c>
      <c r="B30" s="92" t="s">
        <v>226</v>
      </c>
      <c r="C30" s="4"/>
      <c r="D30" s="91">
        <v>390000</v>
      </c>
    </row>
    <row r="31" spans="1:4" ht="17.25" customHeight="1">
      <c r="A31" s="4">
        <v>4</v>
      </c>
      <c r="B31" s="151" t="s">
        <v>227</v>
      </c>
      <c r="C31" s="151"/>
      <c r="D31" s="91">
        <v>356000</v>
      </c>
    </row>
    <row r="32" spans="1:4" ht="22.5" customHeight="1">
      <c r="A32" s="4"/>
      <c r="B32" s="4"/>
      <c r="C32" s="4"/>
      <c r="D32" s="91"/>
    </row>
    <row r="33" spans="1:4" ht="15.75" customHeight="1">
      <c r="A33" s="4"/>
      <c r="B33" s="4"/>
      <c r="C33" s="43"/>
      <c r="D33" s="93"/>
    </row>
    <row r="34" spans="2:4" ht="37.5" customHeight="1">
      <c r="B34" s="158"/>
      <c r="C34" s="158"/>
      <c r="D34" s="158"/>
    </row>
    <row r="35" spans="3:5" ht="18.75" customHeight="1">
      <c r="C35" s="149" t="s">
        <v>228</v>
      </c>
      <c r="D35" s="149"/>
      <c r="E35" s="149"/>
    </row>
    <row r="36" spans="3:5" ht="24" customHeight="1">
      <c r="C36" s="149" t="s">
        <v>72</v>
      </c>
      <c r="D36" s="149"/>
      <c r="E36" s="149"/>
    </row>
    <row r="37" ht="12.75">
      <c r="D37" s="71"/>
    </row>
  </sheetData>
  <mergeCells count="9">
    <mergeCell ref="C36:E36"/>
    <mergeCell ref="B6:D6"/>
    <mergeCell ref="B31:C31"/>
    <mergeCell ref="B34:D34"/>
    <mergeCell ref="C35:E35"/>
    <mergeCell ref="B1:D1"/>
    <mergeCell ref="C2:D2"/>
    <mergeCell ref="C3:D3"/>
    <mergeCell ref="B5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1">
      <selection activeCell="H16" sqref="H16"/>
    </sheetView>
  </sheetViews>
  <sheetFormatPr defaultColWidth="9.00390625" defaultRowHeight="12.75"/>
  <cols>
    <col min="1" max="1" width="6.00390625" style="43" customWidth="1"/>
    <col min="2" max="2" width="9.25390625" style="43" customWidth="1"/>
    <col min="3" max="3" width="5.25390625" style="43" customWidth="1"/>
    <col min="4" max="4" width="51.375" style="43" customWidth="1"/>
    <col min="5" max="5" width="14.75390625" style="43" customWidth="1"/>
    <col min="6" max="16384" width="9.125" style="43" customWidth="1"/>
  </cols>
  <sheetData>
    <row r="1" spans="1:5" ht="14.25">
      <c r="A1" s="148" t="s">
        <v>229</v>
      </c>
      <c r="B1" s="148"/>
      <c r="C1" s="148"/>
      <c r="D1" s="148"/>
      <c r="E1" s="148"/>
    </row>
    <row r="2" spans="1:5" ht="14.25">
      <c r="A2" s="149" t="s">
        <v>230</v>
      </c>
      <c r="B2" s="149"/>
      <c r="C2" s="149"/>
      <c r="D2" s="149"/>
      <c r="E2" s="149"/>
    </row>
    <row r="3" spans="1:5" ht="14.25">
      <c r="A3" s="149" t="s">
        <v>231</v>
      </c>
      <c r="B3" s="149"/>
      <c r="C3" s="149"/>
      <c r="D3" s="149"/>
      <c r="E3" s="149"/>
    </row>
    <row r="4" spans="1:5" ht="14.25">
      <c r="A4" s="4"/>
      <c r="B4" s="4"/>
      <c r="C4" s="4"/>
      <c r="D4" s="4"/>
      <c r="E4" s="4"/>
    </row>
    <row r="5" spans="1:5" ht="16.5" customHeight="1">
      <c r="A5" s="152" t="s">
        <v>232</v>
      </c>
      <c r="B5" s="152"/>
      <c r="C5" s="152"/>
      <c r="D5" s="152"/>
      <c r="E5" s="152"/>
    </row>
    <row r="6" spans="1:5" ht="15">
      <c r="A6" s="4"/>
      <c r="B6" s="160" t="s">
        <v>233</v>
      </c>
      <c r="C6" s="160"/>
      <c r="D6" s="160"/>
      <c r="E6" s="4"/>
    </row>
    <row r="7" spans="1:5" ht="17.25" customHeight="1">
      <c r="A7" s="152" t="s">
        <v>234</v>
      </c>
      <c r="B7" s="152"/>
      <c r="C7" s="152"/>
      <c r="D7" s="152"/>
      <c r="E7" s="152"/>
    </row>
    <row r="8" spans="1:5" ht="19.5" customHeight="1">
      <c r="A8" s="4"/>
      <c r="B8" s="4" t="s">
        <v>235</v>
      </c>
      <c r="C8" s="4"/>
      <c r="D8" s="4"/>
      <c r="E8" s="4"/>
    </row>
    <row r="9" spans="1:5" ht="22.5" customHeight="1">
      <c r="A9" s="94" t="s">
        <v>0</v>
      </c>
      <c r="B9" s="94" t="s">
        <v>1</v>
      </c>
      <c r="C9" s="94" t="s">
        <v>2</v>
      </c>
      <c r="D9" s="94" t="s">
        <v>3</v>
      </c>
      <c r="E9" s="94" t="s">
        <v>199</v>
      </c>
    </row>
    <row r="10" spans="1:5" s="51" customFormat="1" ht="17.25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</row>
    <row r="11" spans="1:5" s="52" customFormat="1" ht="18" customHeight="1">
      <c r="A11" s="20">
        <v>750</v>
      </c>
      <c r="B11" s="20"/>
      <c r="C11" s="10"/>
      <c r="D11" s="10" t="s">
        <v>16</v>
      </c>
      <c r="E11" s="11">
        <f>E12</f>
        <v>70956</v>
      </c>
    </row>
    <row r="12" spans="1:5" ht="14.25">
      <c r="A12" s="24"/>
      <c r="B12" s="24">
        <v>75011</v>
      </c>
      <c r="C12" s="13"/>
      <c r="D12" s="13" t="s">
        <v>17</v>
      </c>
      <c r="E12" s="15">
        <f>E13</f>
        <v>70956</v>
      </c>
    </row>
    <row r="13" spans="1:5" ht="44.25" customHeight="1">
      <c r="A13" s="24"/>
      <c r="B13" s="24"/>
      <c r="C13" s="47">
        <v>2010</v>
      </c>
      <c r="D13" s="16" t="s">
        <v>236</v>
      </c>
      <c r="E13" s="32">
        <v>70956</v>
      </c>
    </row>
    <row r="14" spans="1:5" s="52" customFormat="1" ht="28.5">
      <c r="A14" s="20">
        <v>751</v>
      </c>
      <c r="B14" s="20"/>
      <c r="C14" s="10"/>
      <c r="D14" s="16" t="s">
        <v>21</v>
      </c>
      <c r="E14" s="11">
        <f>E15</f>
        <v>1488</v>
      </c>
    </row>
    <row r="15" spans="1:5" ht="28.5">
      <c r="A15" s="24"/>
      <c r="B15" s="24">
        <v>75101</v>
      </c>
      <c r="C15" s="13"/>
      <c r="D15" s="16" t="s">
        <v>157</v>
      </c>
      <c r="E15" s="15">
        <f>E16</f>
        <v>1488</v>
      </c>
    </row>
    <row r="16" spans="1:5" ht="44.25" customHeight="1">
      <c r="A16" s="24"/>
      <c r="B16" s="24"/>
      <c r="C16" s="47">
        <v>2010</v>
      </c>
      <c r="D16" s="16" t="s">
        <v>236</v>
      </c>
      <c r="E16" s="32">
        <v>1488</v>
      </c>
    </row>
    <row r="17" spans="1:5" s="52" customFormat="1" ht="21" customHeight="1">
      <c r="A17" s="19">
        <v>754</v>
      </c>
      <c r="B17" s="20"/>
      <c r="C17" s="10"/>
      <c r="D17" s="21" t="s">
        <v>23</v>
      </c>
      <c r="E17" s="10">
        <v>500</v>
      </c>
    </row>
    <row r="18" spans="1:5" ht="14.25">
      <c r="A18" s="24"/>
      <c r="B18" s="24">
        <v>75414</v>
      </c>
      <c r="C18" s="13"/>
      <c r="D18" s="13" t="s">
        <v>24</v>
      </c>
      <c r="E18" s="13">
        <v>500</v>
      </c>
    </row>
    <row r="19" spans="1:5" ht="42.75" customHeight="1">
      <c r="A19" s="24"/>
      <c r="B19" s="24"/>
      <c r="C19" s="47">
        <v>2010</v>
      </c>
      <c r="D19" s="16" t="s">
        <v>236</v>
      </c>
      <c r="E19" s="13">
        <v>500</v>
      </c>
    </row>
    <row r="20" spans="1:5" s="52" customFormat="1" ht="17.25" customHeight="1">
      <c r="A20" s="20">
        <v>852</v>
      </c>
      <c r="B20" s="47"/>
      <c r="C20" s="10"/>
      <c r="D20" s="10" t="s">
        <v>237</v>
      </c>
      <c r="E20" s="11">
        <f>E21+E23+E25+E27+E29</f>
        <v>577000</v>
      </c>
    </row>
    <row r="21" spans="1:5" ht="42.75">
      <c r="A21" s="24"/>
      <c r="B21" s="2">
        <v>85213</v>
      </c>
      <c r="C21" s="13"/>
      <c r="D21" s="16" t="s">
        <v>52</v>
      </c>
      <c r="E21" s="32">
        <f>E22</f>
        <v>12000</v>
      </c>
    </row>
    <row r="22" spans="1:5" ht="42.75">
      <c r="A22" s="24"/>
      <c r="B22" s="24"/>
      <c r="C22" s="47">
        <v>2010</v>
      </c>
      <c r="D22" s="16" t="s">
        <v>236</v>
      </c>
      <c r="E22" s="32">
        <v>12000</v>
      </c>
    </row>
    <row r="23" spans="1:5" ht="14.25">
      <c r="A23" s="24"/>
      <c r="B23" s="24">
        <v>85214</v>
      </c>
      <c r="C23" s="13"/>
      <c r="D23" s="13" t="s">
        <v>109</v>
      </c>
      <c r="E23" s="15">
        <f>E24</f>
        <v>345000</v>
      </c>
    </row>
    <row r="24" spans="1:5" ht="45.75" customHeight="1">
      <c r="A24" s="24"/>
      <c r="B24" s="24"/>
      <c r="C24" s="47">
        <v>2010</v>
      </c>
      <c r="D24" s="16" t="s">
        <v>236</v>
      </c>
      <c r="E24" s="32">
        <v>345000</v>
      </c>
    </row>
    <row r="25" spans="1:5" ht="16.5" customHeight="1">
      <c r="A25" s="24"/>
      <c r="B25" s="24">
        <v>85216</v>
      </c>
      <c r="C25" s="13"/>
      <c r="D25" s="13" t="s">
        <v>53</v>
      </c>
      <c r="E25" s="15">
        <f>E26</f>
        <v>39000</v>
      </c>
    </row>
    <row r="26" spans="1:5" ht="44.25" customHeight="1">
      <c r="A26" s="24"/>
      <c r="B26" s="24"/>
      <c r="C26" s="47">
        <v>2010</v>
      </c>
      <c r="D26" s="16" t="s">
        <v>236</v>
      </c>
      <c r="E26" s="32">
        <v>39000</v>
      </c>
    </row>
    <row r="27" spans="1:5" ht="14.25">
      <c r="A27" s="24"/>
      <c r="B27" s="24">
        <v>85219</v>
      </c>
      <c r="C27" s="13"/>
      <c r="D27" s="13" t="s">
        <v>63</v>
      </c>
      <c r="E27" s="15">
        <f>E28</f>
        <v>132000</v>
      </c>
    </row>
    <row r="28" spans="1:5" ht="44.25" customHeight="1">
      <c r="A28" s="24"/>
      <c r="B28" s="24"/>
      <c r="C28" s="47">
        <v>2010</v>
      </c>
      <c r="D28" s="16" t="s">
        <v>236</v>
      </c>
      <c r="E28" s="32">
        <v>132000</v>
      </c>
    </row>
    <row r="29" spans="1:5" ht="15.75" customHeight="1">
      <c r="A29" s="24"/>
      <c r="B29" s="24">
        <v>85228</v>
      </c>
      <c r="C29" s="47"/>
      <c r="D29" s="16" t="s">
        <v>238</v>
      </c>
      <c r="E29" s="32">
        <f>E30</f>
        <v>49000</v>
      </c>
    </row>
    <row r="30" spans="1:5" ht="42" customHeight="1">
      <c r="A30" s="24"/>
      <c r="B30" s="24"/>
      <c r="C30" s="47">
        <v>2010</v>
      </c>
      <c r="D30" s="16" t="s">
        <v>236</v>
      </c>
      <c r="E30" s="32">
        <v>49000</v>
      </c>
    </row>
    <row r="31" spans="1:5" ht="21" customHeight="1">
      <c r="A31" s="13"/>
      <c r="B31" s="13"/>
      <c r="C31" s="13"/>
      <c r="D31" s="61" t="s">
        <v>239</v>
      </c>
      <c r="E31" s="79">
        <f>E11+E14+E17+E20</f>
        <v>649944</v>
      </c>
    </row>
    <row r="33" spans="1:5" ht="14.25">
      <c r="A33" s="4"/>
      <c r="B33" s="4"/>
      <c r="C33" s="4"/>
      <c r="D33" s="4"/>
      <c r="E33" s="4"/>
    </row>
    <row r="34" spans="1:5" ht="14.25">
      <c r="A34" s="4"/>
      <c r="B34" s="161" t="s">
        <v>240</v>
      </c>
      <c r="C34" s="161"/>
      <c r="D34" s="4"/>
      <c r="E34" s="4"/>
    </row>
    <row r="35" spans="1:5" ht="15">
      <c r="A35" s="94" t="s">
        <v>0</v>
      </c>
      <c r="B35" s="94" t="s">
        <v>1</v>
      </c>
      <c r="C35" s="94" t="s">
        <v>2</v>
      </c>
      <c r="D35" s="94" t="s">
        <v>3</v>
      </c>
      <c r="E35" s="94" t="s">
        <v>199</v>
      </c>
    </row>
    <row r="36" spans="1:5" ht="14.25">
      <c r="A36" s="24">
        <v>1</v>
      </c>
      <c r="B36" s="24">
        <v>2</v>
      </c>
      <c r="C36" s="24">
        <v>3</v>
      </c>
      <c r="D36" s="24">
        <v>4</v>
      </c>
      <c r="E36" s="24">
        <v>5</v>
      </c>
    </row>
    <row r="37" spans="1:5" ht="14.25">
      <c r="A37" s="20">
        <v>750</v>
      </c>
      <c r="B37" s="20"/>
      <c r="C37" s="10"/>
      <c r="D37" s="10" t="s">
        <v>16</v>
      </c>
      <c r="E37" s="11">
        <f>E38</f>
        <v>70956</v>
      </c>
    </row>
    <row r="38" spans="1:5" ht="14.25">
      <c r="A38" s="24"/>
      <c r="B38" s="24">
        <v>75011</v>
      </c>
      <c r="C38" s="13"/>
      <c r="D38" s="13" t="s">
        <v>17</v>
      </c>
      <c r="E38" s="15">
        <f>E39+E40+E41+E42+E43+E44</f>
        <v>70956</v>
      </c>
    </row>
    <row r="39" spans="1:5" ht="14.25">
      <c r="A39" s="24"/>
      <c r="B39" s="24"/>
      <c r="C39" s="13">
        <v>4010</v>
      </c>
      <c r="D39" s="13" t="s">
        <v>144</v>
      </c>
      <c r="E39" s="15">
        <v>53400</v>
      </c>
    </row>
    <row r="40" spans="1:5" ht="14.25">
      <c r="A40" s="24"/>
      <c r="B40" s="24"/>
      <c r="C40" s="13">
        <v>4040</v>
      </c>
      <c r="D40" s="13" t="s">
        <v>145</v>
      </c>
      <c r="E40" s="15">
        <v>4394</v>
      </c>
    </row>
    <row r="41" spans="1:5" ht="14.25">
      <c r="A41" s="24"/>
      <c r="B41" s="24"/>
      <c r="C41" s="13">
        <v>4110</v>
      </c>
      <c r="D41" s="13" t="s">
        <v>146</v>
      </c>
      <c r="E41" s="15">
        <v>9958</v>
      </c>
    </row>
    <row r="42" spans="1:5" ht="14.25">
      <c r="A42" s="24"/>
      <c r="B42" s="24"/>
      <c r="C42" s="13">
        <v>4120</v>
      </c>
      <c r="D42" s="13" t="s">
        <v>147</v>
      </c>
      <c r="E42" s="15">
        <v>1416</v>
      </c>
    </row>
    <row r="43" spans="1:5" ht="14.25">
      <c r="A43" s="24"/>
      <c r="B43" s="24"/>
      <c r="C43" s="13">
        <v>4210</v>
      </c>
      <c r="D43" s="13" t="s">
        <v>130</v>
      </c>
      <c r="E43" s="15">
        <v>435</v>
      </c>
    </row>
    <row r="44" spans="1:5" ht="14.25">
      <c r="A44" s="24"/>
      <c r="B44" s="24"/>
      <c r="C44" s="47">
        <v>4440</v>
      </c>
      <c r="D44" s="16" t="s">
        <v>148</v>
      </c>
      <c r="E44" s="32">
        <v>1353</v>
      </c>
    </row>
    <row r="45" spans="1:5" ht="28.5">
      <c r="A45" s="19">
        <v>751</v>
      </c>
      <c r="B45" s="20"/>
      <c r="C45" s="10"/>
      <c r="D45" s="16" t="s">
        <v>21</v>
      </c>
      <c r="E45" s="11">
        <f>E46</f>
        <v>1488</v>
      </c>
    </row>
    <row r="46" spans="1:5" ht="28.5">
      <c r="A46" s="24"/>
      <c r="B46" s="2">
        <v>75101</v>
      </c>
      <c r="C46" s="13"/>
      <c r="D46" s="16" t="s">
        <v>157</v>
      </c>
      <c r="E46" s="15">
        <f>E47</f>
        <v>1488</v>
      </c>
    </row>
    <row r="47" spans="1:5" ht="14.25">
      <c r="A47" s="24"/>
      <c r="B47" s="19"/>
      <c r="C47" s="13">
        <v>4300</v>
      </c>
      <c r="D47" s="16" t="s">
        <v>133</v>
      </c>
      <c r="E47" s="15">
        <v>1488</v>
      </c>
    </row>
    <row r="48" spans="1:5" ht="28.5">
      <c r="A48" s="19">
        <v>754</v>
      </c>
      <c r="B48" s="20"/>
      <c r="C48" s="10"/>
      <c r="D48" s="16" t="s">
        <v>23</v>
      </c>
      <c r="E48" s="10">
        <v>500</v>
      </c>
    </row>
    <row r="49" spans="1:5" ht="14.25">
      <c r="A49" s="24"/>
      <c r="B49" s="24">
        <v>75414</v>
      </c>
      <c r="C49" s="13"/>
      <c r="D49" s="13" t="s">
        <v>24</v>
      </c>
      <c r="E49" s="13">
        <v>500</v>
      </c>
    </row>
    <row r="50" spans="1:5" ht="14.25">
      <c r="A50" s="24"/>
      <c r="B50" s="24"/>
      <c r="C50" s="47">
        <v>4300</v>
      </c>
      <c r="D50" s="16" t="s">
        <v>133</v>
      </c>
      <c r="E50" s="13">
        <v>500</v>
      </c>
    </row>
    <row r="51" spans="1:5" ht="14.25">
      <c r="A51" s="20">
        <v>852</v>
      </c>
      <c r="B51" s="20"/>
      <c r="C51" s="10"/>
      <c r="D51" s="10" t="s">
        <v>237</v>
      </c>
      <c r="E51" s="11">
        <f>E52+E54+E57+E59+E67</f>
        <v>577000</v>
      </c>
    </row>
    <row r="52" spans="1:5" ht="39.75" customHeight="1">
      <c r="A52" s="24"/>
      <c r="B52" s="2">
        <v>85213</v>
      </c>
      <c r="C52" s="13"/>
      <c r="D52" s="16" t="s">
        <v>52</v>
      </c>
      <c r="E52" s="32">
        <f>E53</f>
        <v>12000</v>
      </c>
    </row>
    <row r="53" spans="1:5" ht="14.25">
      <c r="A53" s="24"/>
      <c r="B53" s="24"/>
      <c r="C53" s="47">
        <v>4130</v>
      </c>
      <c r="D53" s="16" t="s">
        <v>179</v>
      </c>
      <c r="E53" s="32">
        <v>12000</v>
      </c>
    </row>
    <row r="54" spans="1:5" ht="14.25">
      <c r="A54" s="24"/>
      <c r="B54" s="24">
        <v>85214</v>
      </c>
      <c r="C54" s="13"/>
      <c r="D54" s="13" t="s">
        <v>109</v>
      </c>
      <c r="E54" s="15">
        <f>E55+E56</f>
        <v>345000</v>
      </c>
    </row>
    <row r="55" spans="1:5" ht="14.25">
      <c r="A55" s="24"/>
      <c r="B55" s="24"/>
      <c r="C55" s="13">
        <v>3110</v>
      </c>
      <c r="D55" s="13" t="s">
        <v>177</v>
      </c>
      <c r="E55" s="15">
        <v>300000</v>
      </c>
    </row>
    <row r="56" spans="1:5" ht="14.25">
      <c r="A56" s="24"/>
      <c r="B56" s="24"/>
      <c r="C56" s="47">
        <v>4110</v>
      </c>
      <c r="D56" s="16" t="s">
        <v>146</v>
      </c>
      <c r="E56" s="32">
        <v>45000</v>
      </c>
    </row>
    <row r="57" spans="1:5" ht="14.25">
      <c r="A57" s="24"/>
      <c r="B57" s="24">
        <v>85216</v>
      </c>
      <c r="C57" s="13"/>
      <c r="D57" s="13" t="s">
        <v>53</v>
      </c>
      <c r="E57" s="15">
        <f>E58</f>
        <v>39000</v>
      </c>
    </row>
    <row r="58" spans="1:5" ht="14.25">
      <c r="A58" s="24"/>
      <c r="B58" s="24"/>
      <c r="C58" s="47">
        <v>3110</v>
      </c>
      <c r="D58" s="16" t="s">
        <v>177</v>
      </c>
      <c r="E58" s="32">
        <v>39000</v>
      </c>
    </row>
    <row r="59" spans="1:5" ht="14.25">
      <c r="A59" s="24"/>
      <c r="B59" s="24">
        <v>85219</v>
      </c>
      <c r="C59" s="13"/>
      <c r="D59" s="13" t="s">
        <v>63</v>
      </c>
      <c r="E59" s="15">
        <f>E60+E61+E62+E63+E64+E65+E66</f>
        <v>132000</v>
      </c>
    </row>
    <row r="60" spans="1:5" ht="14.25">
      <c r="A60" s="24"/>
      <c r="B60" s="24"/>
      <c r="C60" s="13">
        <v>4010</v>
      </c>
      <c r="D60" s="13" t="s">
        <v>144</v>
      </c>
      <c r="E60" s="15">
        <v>95862</v>
      </c>
    </row>
    <row r="61" spans="1:5" ht="14.25">
      <c r="A61" s="24"/>
      <c r="B61" s="24"/>
      <c r="C61" s="13">
        <v>4040</v>
      </c>
      <c r="D61" s="13" t="s">
        <v>145</v>
      </c>
      <c r="E61" s="15">
        <v>8044</v>
      </c>
    </row>
    <row r="62" spans="1:5" ht="14.25">
      <c r="A62" s="24"/>
      <c r="B62" s="24"/>
      <c r="C62" s="13">
        <v>4110</v>
      </c>
      <c r="D62" s="13" t="s">
        <v>146</v>
      </c>
      <c r="E62" s="15">
        <v>17903</v>
      </c>
    </row>
    <row r="63" spans="1:5" ht="14.25">
      <c r="A63" s="24"/>
      <c r="B63" s="24"/>
      <c r="C63" s="47">
        <v>4120</v>
      </c>
      <c r="D63" s="16" t="s">
        <v>147</v>
      </c>
      <c r="E63" s="15">
        <v>2546</v>
      </c>
    </row>
    <row r="64" spans="1:5" ht="14.25">
      <c r="A64" s="24"/>
      <c r="B64" s="24"/>
      <c r="C64" s="47">
        <v>4210</v>
      </c>
      <c r="D64" s="16" t="s">
        <v>130</v>
      </c>
      <c r="E64" s="15">
        <v>1130</v>
      </c>
    </row>
    <row r="65" spans="1:5" ht="14.25">
      <c r="A65" s="24"/>
      <c r="B65" s="24"/>
      <c r="C65" s="47">
        <v>4300</v>
      </c>
      <c r="D65" s="16" t="s">
        <v>133</v>
      </c>
      <c r="E65" s="15">
        <v>4000</v>
      </c>
    </row>
    <row r="66" spans="1:5" ht="14.25">
      <c r="A66" s="24"/>
      <c r="B66" s="24"/>
      <c r="C66" s="17">
        <v>4440</v>
      </c>
      <c r="D66" s="17" t="s">
        <v>148</v>
      </c>
      <c r="E66" s="32">
        <v>2515</v>
      </c>
    </row>
    <row r="67" spans="1:5" ht="14.25">
      <c r="A67" s="24"/>
      <c r="B67" s="24">
        <v>85228</v>
      </c>
      <c r="C67" s="17"/>
      <c r="D67" s="17" t="s">
        <v>238</v>
      </c>
      <c r="E67" s="32">
        <f>E68+E69+E70+E71</f>
        <v>49000</v>
      </c>
    </row>
    <row r="68" spans="1:5" ht="14.25">
      <c r="A68" s="24"/>
      <c r="B68" s="24"/>
      <c r="C68" s="17">
        <v>4010</v>
      </c>
      <c r="D68" s="13" t="s">
        <v>144</v>
      </c>
      <c r="E68" s="32">
        <v>40867</v>
      </c>
    </row>
    <row r="69" spans="1:5" ht="14.25">
      <c r="A69" s="24"/>
      <c r="B69" s="24"/>
      <c r="C69" s="17">
        <v>4040</v>
      </c>
      <c r="D69" s="13" t="s">
        <v>145</v>
      </c>
      <c r="E69" s="32">
        <v>3210</v>
      </c>
    </row>
    <row r="70" spans="1:5" ht="14.25">
      <c r="A70" s="24"/>
      <c r="B70" s="24"/>
      <c r="C70" s="17">
        <v>4110</v>
      </c>
      <c r="D70" s="16" t="s">
        <v>146</v>
      </c>
      <c r="E70" s="32">
        <v>3843</v>
      </c>
    </row>
    <row r="71" spans="1:5" ht="14.25">
      <c r="A71" s="24"/>
      <c r="B71" s="24"/>
      <c r="C71" s="17">
        <v>4120</v>
      </c>
      <c r="D71" s="16" t="s">
        <v>147</v>
      </c>
      <c r="E71" s="32">
        <v>1080</v>
      </c>
    </row>
    <row r="72" spans="1:5" ht="15">
      <c r="A72" s="13"/>
      <c r="B72" s="13"/>
      <c r="C72" s="13"/>
      <c r="D72" s="94" t="s">
        <v>239</v>
      </c>
      <c r="E72" s="79">
        <f>E37+E45+E48+E51</f>
        <v>649944</v>
      </c>
    </row>
    <row r="73" spans="1:5" ht="15">
      <c r="A73" s="66"/>
      <c r="B73" s="66"/>
      <c r="C73" s="66"/>
      <c r="D73" s="95"/>
      <c r="E73" s="96"/>
    </row>
    <row r="74" spans="1:5" ht="15">
      <c r="A74" s="66"/>
      <c r="B74" s="162" t="s">
        <v>241</v>
      </c>
      <c r="C74" s="162"/>
      <c r="D74" s="162"/>
      <c r="E74" s="96"/>
    </row>
    <row r="76" spans="1:5" ht="15">
      <c r="A76" s="94" t="s">
        <v>0</v>
      </c>
      <c r="B76" s="1" t="s">
        <v>1</v>
      </c>
      <c r="C76" s="1" t="s">
        <v>2</v>
      </c>
      <c r="D76" s="1" t="s">
        <v>3</v>
      </c>
      <c r="E76" s="1" t="s">
        <v>199</v>
      </c>
    </row>
    <row r="77" spans="1:5" s="51" customFormat="1" ht="14.25">
      <c r="A77" s="97">
        <v>1</v>
      </c>
      <c r="B77" s="8">
        <v>2</v>
      </c>
      <c r="C77" s="8">
        <v>3</v>
      </c>
      <c r="D77" s="2">
        <v>4</v>
      </c>
      <c r="E77" s="2">
        <v>5</v>
      </c>
    </row>
    <row r="78" spans="1:5" ht="14.25">
      <c r="A78" s="98">
        <v>750</v>
      </c>
      <c r="B78" s="47"/>
      <c r="C78" s="47"/>
      <c r="D78" s="99" t="s">
        <v>16</v>
      </c>
      <c r="E78" s="15">
        <f>E79</f>
        <v>22625</v>
      </c>
    </row>
    <row r="79" spans="1:5" ht="14.25">
      <c r="A79" s="13"/>
      <c r="B79" s="8">
        <v>75011</v>
      </c>
      <c r="C79" s="47"/>
      <c r="D79" s="27" t="s">
        <v>17</v>
      </c>
      <c r="E79" s="15">
        <f>E80</f>
        <v>22625</v>
      </c>
    </row>
    <row r="80" spans="1:5" ht="42.75">
      <c r="A80" s="24"/>
      <c r="B80" s="24"/>
      <c r="C80" s="100" t="s">
        <v>242</v>
      </c>
      <c r="D80" s="27" t="s">
        <v>243</v>
      </c>
      <c r="E80" s="15">
        <v>22625</v>
      </c>
    </row>
    <row r="81" spans="1:5" ht="14.25">
      <c r="A81" s="24"/>
      <c r="B81" s="24"/>
      <c r="C81" s="100"/>
      <c r="D81" s="27" t="s">
        <v>244</v>
      </c>
      <c r="E81" s="15"/>
    </row>
    <row r="82" spans="1:5" ht="17.25" customHeight="1">
      <c r="A82" s="24"/>
      <c r="B82" s="24"/>
      <c r="C82" s="100"/>
      <c r="D82" s="101" t="s">
        <v>245</v>
      </c>
      <c r="E82" s="15">
        <v>21494</v>
      </c>
    </row>
    <row r="83" spans="1:5" ht="15.75" customHeight="1">
      <c r="A83" s="24"/>
      <c r="B83" s="24"/>
      <c r="C83" s="100"/>
      <c r="D83" s="27" t="s">
        <v>246</v>
      </c>
      <c r="E83" s="15">
        <v>1131</v>
      </c>
    </row>
    <row r="84" spans="1:5" ht="21.75" customHeight="1">
      <c r="A84" s="13"/>
      <c r="B84" s="47"/>
      <c r="C84" s="47"/>
      <c r="D84" s="1" t="s">
        <v>247</v>
      </c>
      <c r="E84" s="79">
        <f>E78</f>
        <v>22625</v>
      </c>
    </row>
    <row r="85" s="4" customFormat="1" ht="14.25">
      <c r="A85" s="102" t="s">
        <v>248</v>
      </c>
    </row>
    <row r="86" spans="1:5" s="4" customFormat="1" ht="66.75" customHeight="1">
      <c r="A86" s="159" t="s">
        <v>249</v>
      </c>
      <c r="B86" s="159"/>
      <c r="C86" s="159"/>
      <c r="D86" s="159"/>
      <c r="E86" s="159"/>
    </row>
    <row r="87" s="4" customFormat="1" ht="14.25"/>
    <row r="88" spans="1:5" s="4" customFormat="1" ht="14.25">
      <c r="A88" s="148" t="s">
        <v>228</v>
      </c>
      <c r="B88" s="148"/>
      <c r="C88" s="148"/>
      <c r="D88" s="148"/>
      <c r="E88" s="148"/>
    </row>
    <row r="89" s="4" customFormat="1" ht="14.25"/>
    <row r="90" spans="1:5" s="4" customFormat="1" ht="14.25">
      <c r="A90" s="149" t="s">
        <v>250</v>
      </c>
      <c r="B90" s="149"/>
      <c r="C90" s="149"/>
      <c r="D90" s="149"/>
      <c r="E90" s="149"/>
    </row>
  </sheetData>
  <mergeCells count="11">
    <mergeCell ref="A86:E86"/>
    <mergeCell ref="A88:E88"/>
    <mergeCell ref="A90:E90"/>
    <mergeCell ref="B6:D6"/>
    <mergeCell ref="A7:E7"/>
    <mergeCell ref="B34:C34"/>
    <mergeCell ref="B74:D74"/>
    <mergeCell ref="A1:E1"/>
    <mergeCell ref="A2:E2"/>
    <mergeCell ref="A3:E3"/>
    <mergeCell ref="A5:E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F17" sqref="F17"/>
    </sheetView>
  </sheetViews>
  <sheetFormatPr defaultColWidth="9.00390625" defaultRowHeight="12.75"/>
  <cols>
    <col min="1" max="1" width="5.375" style="0" customWidth="1"/>
    <col min="2" max="2" width="31.00390625" style="0" customWidth="1"/>
    <col min="3" max="3" width="13.375" style="0" customWidth="1"/>
    <col min="4" max="4" width="11.75390625" style="0" customWidth="1"/>
    <col min="5" max="5" width="12.375" style="0" customWidth="1"/>
    <col min="6" max="6" width="13.375" style="0" customWidth="1"/>
    <col min="7" max="7" width="14.375" style="0" customWidth="1"/>
    <col min="8" max="8" width="13.875" style="0" customWidth="1"/>
    <col min="9" max="10" width="11.75390625" style="0" customWidth="1"/>
    <col min="11" max="11" width="12.25390625" style="0" customWidth="1"/>
  </cols>
  <sheetData>
    <row r="1" spans="1:11" ht="27.75" customHeight="1">
      <c r="A1" s="168" t="s">
        <v>251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4.25">
      <c r="A2" s="149" t="s">
        <v>252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4.25">
      <c r="A3" s="149" t="s">
        <v>253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9.5" customHeight="1">
      <c r="A4" s="66"/>
      <c r="B4" s="169" t="s">
        <v>254</v>
      </c>
      <c r="C4" s="169"/>
      <c r="D4" s="169"/>
      <c r="E4" s="169"/>
      <c r="F4" s="169"/>
      <c r="G4" s="169"/>
      <c r="H4" s="66"/>
      <c r="I4" s="66"/>
      <c r="J4" s="66"/>
      <c r="K4" s="66"/>
    </row>
    <row r="5" spans="1:11" ht="14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s="71" customFormat="1" ht="14.25" customHeight="1">
      <c r="A6" s="163" t="s">
        <v>255</v>
      </c>
      <c r="B6" s="114" t="s">
        <v>256</v>
      </c>
      <c r="C6" s="103"/>
      <c r="D6" s="24">
        <v>2004</v>
      </c>
      <c r="E6" s="24">
        <v>2005</v>
      </c>
      <c r="F6" s="24">
        <v>2006</v>
      </c>
      <c r="G6" s="24">
        <v>2007</v>
      </c>
      <c r="H6" s="24">
        <v>2008</v>
      </c>
      <c r="I6" s="106">
        <v>2009</v>
      </c>
      <c r="J6" s="106">
        <v>2010</v>
      </c>
      <c r="K6" s="104" t="s">
        <v>257</v>
      </c>
    </row>
    <row r="7" spans="1:11" ht="14.25">
      <c r="A7" s="164"/>
      <c r="B7" s="166" t="s">
        <v>258</v>
      </c>
      <c r="C7" s="104" t="s">
        <v>259</v>
      </c>
      <c r="D7" s="15">
        <v>12710794</v>
      </c>
      <c r="E7" s="15">
        <v>12646572</v>
      </c>
      <c r="F7" s="15">
        <v>13025970</v>
      </c>
      <c r="G7" s="15">
        <v>13416750</v>
      </c>
      <c r="H7" s="15">
        <v>13819252</v>
      </c>
      <c r="I7" s="15">
        <v>14095637</v>
      </c>
      <c r="J7" s="15">
        <v>14377550</v>
      </c>
      <c r="K7" s="105"/>
    </row>
    <row r="8" spans="1:11" ht="42" customHeight="1">
      <c r="A8" s="113"/>
      <c r="B8" s="167"/>
      <c r="C8" s="165"/>
      <c r="D8" s="16" t="s">
        <v>260</v>
      </c>
      <c r="E8" s="16" t="s">
        <v>261</v>
      </c>
      <c r="F8" s="16" t="s">
        <v>262</v>
      </c>
      <c r="G8" s="69" t="s">
        <v>263</v>
      </c>
      <c r="H8" s="16" t="s">
        <v>264</v>
      </c>
      <c r="I8" s="16" t="s">
        <v>265</v>
      </c>
      <c r="J8" s="16" t="s">
        <v>266</v>
      </c>
      <c r="K8" s="165"/>
    </row>
    <row r="9" spans="1:11" s="71" customFormat="1" ht="14.2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/>
      <c r="K9" s="24">
        <v>10</v>
      </c>
    </row>
    <row r="10" spans="1:11" ht="28.5">
      <c r="A10" s="13" t="s">
        <v>267</v>
      </c>
      <c r="B10" s="16" t="s">
        <v>268</v>
      </c>
      <c r="C10" s="15">
        <f aca="true" t="shared" si="0" ref="C10:K10">C12</f>
        <v>4566700</v>
      </c>
      <c r="D10" s="15">
        <f t="shared" si="0"/>
        <v>1052850</v>
      </c>
      <c r="E10" s="15">
        <f t="shared" si="0"/>
        <v>1285350</v>
      </c>
      <c r="F10" s="15">
        <f t="shared" si="0"/>
        <v>1004350</v>
      </c>
      <c r="G10" s="15">
        <f t="shared" si="0"/>
        <v>852750</v>
      </c>
      <c r="H10" s="15">
        <f t="shared" si="0"/>
        <v>572600</v>
      </c>
      <c r="I10" s="15">
        <f t="shared" si="0"/>
        <v>94800</v>
      </c>
      <c r="J10" s="15">
        <f>J12</f>
        <v>94000</v>
      </c>
      <c r="K10" s="15">
        <f t="shared" si="0"/>
        <v>3903850</v>
      </c>
    </row>
    <row r="11" spans="1:11" ht="30" customHeight="1">
      <c r="A11" s="47" t="s">
        <v>269</v>
      </c>
      <c r="B11" s="16" t="s">
        <v>270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5.75" customHeight="1">
      <c r="A12" s="13" t="s">
        <v>271</v>
      </c>
      <c r="B12" s="13" t="s">
        <v>272</v>
      </c>
      <c r="C12" s="15">
        <v>4566700</v>
      </c>
      <c r="D12" s="15">
        <v>1052850</v>
      </c>
      <c r="E12" s="15">
        <v>1285350</v>
      </c>
      <c r="F12" s="15">
        <v>1004350</v>
      </c>
      <c r="G12" s="15">
        <v>852750</v>
      </c>
      <c r="H12" s="15">
        <v>572600</v>
      </c>
      <c r="I12" s="15">
        <v>94800</v>
      </c>
      <c r="J12" s="15">
        <v>94000</v>
      </c>
      <c r="K12" s="15">
        <v>3903850</v>
      </c>
    </row>
    <row r="13" spans="1:11" ht="15.75" customHeight="1">
      <c r="A13" s="13" t="s">
        <v>273</v>
      </c>
      <c r="B13" s="13" t="s">
        <v>274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27.75" customHeight="1">
      <c r="A14" s="47" t="s">
        <v>275</v>
      </c>
      <c r="B14" s="70" t="s">
        <v>276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 customHeight="1">
      <c r="A15" s="47" t="s">
        <v>277</v>
      </c>
      <c r="B15" s="16" t="s">
        <v>278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5.75" customHeight="1">
      <c r="A16" s="13" t="s">
        <v>279</v>
      </c>
      <c r="B16" s="13" t="s">
        <v>280</v>
      </c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28.5">
      <c r="A17" s="47" t="s">
        <v>281</v>
      </c>
      <c r="B17" s="16" t="s">
        <v>282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30.75" customHeight="1">
      <c r="A18" s="47" t="s">
        <v>283</v>
      </c>
      <c r="B18" s="16" t="s">
        <v>284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5" customHeight="1">
      <c r="A19" s="47" t="s">
        <v>285</v>
      </c>
      <c r="B19" s="16" t="s">
        <v>286</v>
      </c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9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4.25">
      <c r="A21" s="4"/>
      <c r="B21" s="4"/>
      <c r="C21" s="4"/>
      <c r="D21" s="4"/>
      <c r="E21" s="4"/>
      <c r="F21" s="4"/>
      <c r="G21" s="149" t="s">
        <v>228</v>
      </c>
      <c r="H21" s="149"/>
      <c r="I21" s="149"/>
      <c r="J21" s="149"/>
      <c r="K21" s="149"/>
    </row>
    <row r="22" spans="1:11" ht="14.25">
      <c r="A22" s="4"/>
      <c r="B22" s="4"/>
      <c r="C22" s="4"/>
      <c r="D22" s="4"/>
      <c r="E22" s="4"/>
      <c r="F22" s="4"/>
      <c r="K22" s="4"/>
    </row>
    <row r="23" spans="7:11" ht="14.25">
      <c r="G23" s="149" t="s">
        <v>72</v>
      </c>
      <c r="H23" s="149"/>
      <c r="I23" s="149"/>
      <c r="J23" s="149"/>
      <c r="K23" s="149"/>
    </row>
  </sheetData>
  <mergeCells count="11">
    <mergeCell ref="A1:K1"/>
    <mergeCell ref="A2:K2"/>
    <mergeCell ref="A3:K3"/>
    <mergeCell ref="B4:G4"/>
    <mergeCell ref="G21:K21"/>
    <mergeCell ref="G23:K23"/>
    <mergeCell ref="A6:A8"/>
    <mergeCell ref="B6:C6"/>
    <mergeCell ref="K6:K8"/>
    <mergeCell ref="B7:B8"/>
    <mergeCell ref="C7:C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F15" sqref="F15"/>
    </sheetView>
  </sheetViews>
  <sheetFormatPr defaultColWidth="9.00390625" defaultRowHeight="15.75" customHeight="1"/>
  <cols>
    <col min="1" max="1" width="6.625" style="0" customWidth="1"/>
    <col min="2" max="2" width="57.25390625" style="0" customWidth="1"/>
    <col min="3" max="3" width="14.625" style="0" customWidth="1"/>
  </cols>
  <sheetData>
    <row r="1" spans="1:6" ht="15.75" customHeight="1">
      <c r="A1" s="149" t="s">
        <v>287</v>
      </c>
      <c r="B1" s="149"/>
      <c r="C1" s="149"/>
      <c r="D1" s="4"/>
      <c r="E1" s="4"/>
      <c r="F1" s="4"/>
    </row>
    <row r="2" spans="1:6" ht="15.75" customHeight="1">
      <c r="A2" s="149" t="s">
        <v>288</v>
      </c>
      <c r="B2" s="149"/>
      <c r="C2" s="149"/>
      <c r="D2" s="4"/>
      <c r="E2" s="4"/>
      <c r="F2" s="4"/>
    </row>
    <row r="3" spans="1:6" ht="15.75" customHeight="1">
      <c r="A3" s="149" t="s">
        <v>289</v>
      </c>
      <c r="B3" s="149"/>
      <c r="C3" s="149"/>
      <c r="D3" s="4"/>
      <c r="E3" s="4"/>
      <c r="F3" s="4"/>
    </row>
    <row r="4" spans="1:6" ht="15.75" customHeight="1">
      <c r="A4" s="149" t="s">
        <v>290</v>
      </c>
      <c r="B4" s="149"/>
      <c r="C4" s="149"/>
      <c r="D4" s="4"/>
      <c r="E4" s="4"/>
      <c r="F4" s="4"/>
    </row>
    <row r="5" spans="1:6" ht="15.75" customHeight="1">
      <c r="A5" s="4"/>
      <c r="B5" s="4"/>
      <c r="C5" s="4"/>
      <c r="D5" s="4"/>
      <c r="E5" s="4"/>
      <c r="F5" s="4"/>
    </row>
    <row r="6" spans="1:6" ht="15.75" customHeight="1">
      <c r="A6" s="44"/>
      <c r="B6" s="6" t="s">
        <v>291</v>
      </c>
      <c r="C6" s="44"/>
      <c r="D6" s="4"/>
      <c r="E6" s="4"/>
      <c r="F6" s="4"/>
    </row>
    <row r="7" spans="1:6" ht="15.75" customHeight="1">
      <c r="A7" s="152" t="s">
        <v>292</v>
      </c>
      <c r="B7" s="152"/>
      <c r="C7" s="152"/>
      <c r="D7" s="4"/>
      <c r="E7" s="4"/>
      <c r="F7" s="4"/>
    </row>
    <row r="8" spans="1:6" ht="15.75" customHeight="1">
      <c r="A8" s="44"/>
      <c r="B8" s="6" t="s">
        <v>75</v>
      </c>
      <c r="C8" s="44"/>
      <c r="D8" s="4"/>
      <c r="E8" s="4"/>
      <c r="F8" s="4"/>
    </row>
    <row r="9" spans="1:6" ht="15.75" customHeight="1">
      <c r="A9" s="4"/>
      <c r="B9" s="4"/>
      <c r="C9" s="4"/>
      <c r="D9" s="4"/>
      <c r="E9" s="4"/>
      <c r="F9" s="4"/>
    </row>
    <row r="10" spans="1:6" ht="15.75" customHeight="1">
      <c r="A10" s="4"/>
      <c r="B10" s="5"/>
      <c r="C10" s="5"/>
      <c r="D10" s="5"/>
      <c r="E10" s="5"/>
      <c r="F10" s="5"/>
    </row>
    <row r="11" spans="1:6" ht="15.75" customHeight="1">
      <c r="A11" s="151" t="s">
        <v>293</v>
      </c>
      <c r="B11" s="151"/>
      <c r="C11" s="4"/>
      <c r="D11" s="4"/>
      <c r="E11" s="4"/>
      <c r="F11" s="4"/>
    </row>
    <row r="12" spans="1:6" ht="15.75" customHeight="1">
      <c r="A12" s="4"/>
      <c r="B12" s="4"/>
      <c r="C12" s="4"/>
      <c r="D12" s="4"/>
      <c r="E12" s="4"/>
      <c r="F12" s="4"/>
    </row>
    <row r="13" spans="1:6" ht="15.75" customHeight="1">
      <c r="A13" s="107" t="s">
        <v>294</v>
      </c>
      <c r="B13" s="95" t="s">
        <v>57</v>
      </c>
      <c r="C13" s="66"/>
      <c r="D13" s="4"/>
      <c r="E13" s="4"/>
      <c r="F13" s="4"/>
    </row>
    <row r="14" spans="1:6" s="71" customFormat="1" ht="15.75" customHeight="1">
      <c r="A14" s="24" t="s">
        <v>197</v>
      </c>
      <c r="B14" s="24" t="s">
        <v>295</v>
      </c>
      <c r="C14" s="24" t="s">
        <v>199</v>
      </c>
      <c r="D14" s="42"/>
      <c r="E14" s="42"/>
      <c r="F14" s="42"/>
    </row>
    <row r="15" spans="1:6" s="71" customFormat="1" ht="15.75" customHeight="1">
      <c r="A15" s="24">
        <v>1</v>
      </c>
      <c r="B15" s="24">
        <v>2</v>
      </c>
      <c r="C15" s="24">
        <v>3</v>
      </c>
      <c r="D15" s="42"/>
      <c r="E15" s="42"/>
      <c r="F15" s="42"/>
    </row>
    <row r="16" spans="1:6" ht="19.5" customHeight="1">
      <c r="A16" s="24">
        <v>1</v>
      </c>
      <c r="B16" s="13" t="s">
        <v>296</v>
      </c>
      <c r="C16" s="15">
        <v>6000</v>
      </c>
      <c r="D16" s="4"/>
      <c r="E16" s="4"/>
      <c r="F16" s="4"/>
    </row>
    <row r="17" spans="1:6" ht="15.75" customHeight="1">
      <c r="A17" s="24">
        <v>2</v>
      </c>
      <c r="B17" s="13" t="s">
        <v>297</v>
      </c>
      <c r="C17" s="15">
        <f>C18+C19</f>
        <v>12160</v>
      </c>
      <c r="D17" s="4"/>
      <c r="E17" s="4"/>
      <c r="F17" s="4"/>
    </row>
    <row r="18" spans="1:6" ht="15.75" customHeight="1">
      <c r="A18" s="24"/>
      <c r="B18" s="70" t="s">
        <v>298</v>
      </c>
      <c r="C18" s="15">
        <v>12000</v>
      </c>
      <c r="D18" s="4"/>
      <c r="E18" s="4"/>
      <c r="F18" s="4"/>
    </row>
    <row r="19" spans="1:6" ht="15.75" customHeight="1">
      <c r="A19" s="24"/>
      <c r="B19" s="13" t="s">
        <v>299</v>
      </c>
      <c r="C19" s="13">
        <v>160</v>
      </c>
      <c r="D19" s="4"/>
      <c r="E19" s="4"/>
      <c r="F19" s="4"/>
    </row>
    <row r="20" spans="1:6" ht="21" customHeight="1">
      <c r="A20" s="24">
        <v>3</v>
      </c>
      <c r="B20" s="13" t="s">
        <v>300</v>
      </c>
      <c r="C20" s="15">
        <v>17000</v>
      </c>
      <c r="D20" s="4"/>
      <c r="E20" s="4"/>
      <c r="F20" s="4"/>
    </row>
    <row r="21" spans="1:6" ht="15.75" customHeight="1">
      <c r="A21" s="24"/>
      <c r="B21" s="70" t="s">
        <v>301</v>
      </c>
      <c r="C21" s="15">
        <f>C22+C25+C26+C27</f>
        <v>12000</v>
      </c>
      <c r="D21" s="4"/>
      <c r="E21" s="4"/>
      <c r="F21" s="4"/>
    </row>
    <row r="22" spans="1:6" ht="15.75" customHeight="1">
      <c r="A22" s="24"/>
      <c r="B22" s="13" t="s">
        <v>302</v>
      </c>
      <c r="C22" s="15">
        <v>2700</v>
      </c>
      <c r="D22" s="4"/>
      <c r="E22" s="4"/>
      <c r="F22" s="4"/>
    </row>
    <row r="23" spans="1:6" ht="15.75" customHeight="1">
      <c r="A23" s="24"/>
      <c r="B23" s="13" t="s">
        <v>303</v>
      </c>
      <c r="C23" s="15">
        <v>4000</v>
      </c>
      <c r="D23" s="4"/>
      <c r="E23" s="4"/>
      <c r="F23" s="4"/>
    </row>
    <row r="24" spans="1:6" ht="15.75" customHeight="1">
      <c r="A24" s="24"/>
      <c r="B24" s="13" t="s">
        <v>304</v>
      </c>
      <c r="C24" s="15">
        <v>1000</v>
      </c>
      <c r="D24" s="4"/>
      <c r="E24" s="4"/>
      <c r="F24" s="4"/>
    </row>
    <row r="25" spans="1:6" ht="15.75" customHeight="1">
      <c r="A25" s="24"/>
      <c r="B25" s="13" t="s">
        <v>305</v>
      </c>
      <c r="C25" s="15">
        <v>1000</v>
      </c>
      <c r="D25" s="4"/>
      <c r="E25" s="4"/>
      <c r="F25" s="4"/>
    </row>
    <row r="26" spans="1:6" ht="15.75" customHeight="1">
      <c r="A26" s="24"/>
      <c r="B26" s="13" t="s">
        <v>306</v>
      </c>
      <c r="C26" s="15">
        <v>8000</v>
      </c>
      <c r="D26" s="4"/>
      <c r="E26" s="4"/>
      <c r="F26" s="4"/>
    </row>
    <row r="27" spans="1:6" ht="15.75" customHeight="1">
      <c r="A27" s="24"/>
      <c r="B27" s="13" t="s">
        <v>307</v>
      </c>
      <c r="C27" s="13">
        <v>300</v>
      </c>
      <c r="D27" s="4"/>
      <c r="E27" s="4"/>
      <c r="F27" s="4"/>
    </row>
    <row r="28" spans="1:6" ht="19.5" customHeight="1">
      <c r="A28" s="24">
        <v>4</v>
      </c>
      <c r="B28" s="13" t="s">
        <v>308</v>
      </c>
      <c r="C28" s="15">
        <f>C16+C17-C20</f>
        <v>1160</v>
      </c>
      <c r="D28" s="4"/>
      <c r="E28" s="4"/>
      <c r="F28" s="4"/>
    </row>
    <row r="29" spans="1:6" ht="15.75" customHeight="1">
      <c r="A29" s="4"/>
      <c r="B29" s="4"/>
      <c r="C29" s="4"/>
      <c r="D29" s="4"/>
      <c r="E29" s="4"/>
      <c r="F29" s="4"/>
    </row>
    <row r="30" spans="1:6" ht="15.75" customHeight="1">
      <c r="A30" s="4"/>
      <c r="B30" s="148" t="s">
        <v>309</v>
      </c>
      <c r="C30" s="148"/>
      <c r="D30" s="4"/>
      <c r="E30" s="4"/>
      <c r="F30" s="4"/>
    </row>
    <row r="31" spans="1:6" ht="30.75" customHeight="1">
      <c r="A31" s="4"/>
      <c r="B31" s="149" t="s">
        <v>310</v>
      </c>
      <c r="C31" s="149"/>
      <c r="D31" s="4"/>
      <c r="E31" s="4"/>
      <c r="F31" s="4"/>
    </row>
  </sheetData>
  <mergeCells count="8">
    <mergeCell ref="A1:C1"/>
    <mergeCell ref="A2:C2"/>
    <mergeCell ref="A3:C3"/>
    <mergeCell ref="A4:C4"/>
    <mergeCell ref="A7:C7"/>
    <mergeCell ref="A11:B11"/>
    <mergeCell ref="B30:C30"/>
    <mergeCell ref="B31:C3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A1" sqref="A1:IV16384"/>
    </sheetView>
  </sheetViews>
  <sheetFormatPr defaultColWidth="9.00390625" defaultRowHeight="15.75" customHeight="1"/>
  <cols>
    <col min="1" max="1" width="6.25390625" style="109" customWidth="1"/>
    <col min="2" max="2" width="21.875" style="109" customWidth="1"/>
    <col min="3" max="3" width="7.625" style="109" customWidth="1"/>
    <col min="4" max="4" width="9.75390625" style="109" customWidth="1"/>
    <col min="5" max="5" width="6.25390625" style="109" customWidth="1"/>
    <col min="6" max="6" width="48.625" style="109" customWidth="1"/>
    <col min="7" max="7" width="14.875" style="109" customWidth="1"/>
    <col min="8" max="8" width="14.25390625" style="109" customWidth="1"/>
    <col min="9" max="9" width="16.125" style="109" customWidth="1"/>
    <col min="10" max="10" width="12.875" style="109" customWidth="1"/>
    <col min="11" max="16384" width="9.125" style="109" customWidth="1"/>
  </cols>
  <sheetData>
    <row r="2" spans="1:9" ht="15.75" customHeight="1">
      <c r="A2" s="108"/>
      <c r="B2" s="108"/>
      <c r="C2" s="173" t="s">
        <v>311</v>
      </c>
      <c r="D2" s="173"/>
      <c r="G2" s="172" t="s">
        <v>312</v>
      </c>
      <c r="H2" s="172"/>
      <c r="I2" s="172"/>
    </row>
    <row r="3" spans="1:9" ht="15.75" customHeight="1">
      <c r="A3" s="108"/>
      <c r="B3" s="108"/>
      <c r="C3" s="170" t="s">
        <v>313</v>
      </c>
      <c r="D3" s="170"/>
      <c r="E3" s="170"/>
      <c r="F3" s="170"/>
      <c r="G3" s="170"/>
      <c r="H3" s="170"/>
      <c r="I3" s="170"/>
    </row>
    <row r="4" spans="1:9" ht="15.75" customHeight="1">
      <c r="A4" s="108"/>
      <c r="B4" s="108"/>
      <c r="C4" s="170" t="s">
        <v>314</v>
      </c>
      <c r="D4" s="170"/>
      <c r="E4" s="170"/>
      <c r="F4" s="170"/>
      <c r="G4" s="170"/>
      <c r="H4" s="170"/>
      <c r="I4" s="170"/>
    </row>
    <row r="5" spans="1:9" ht="15.75" customHeight="1">
      <c r="A5" s="108"/>
      <c r="B5" s="108"/>
      <c r="C5" s="170" t="s">
        <v>315</v>
      </c>
      <c r="D5" s="170"/>
      <c r="E5" s="170"/>
      <c r="F5" s="170"/>
      <c r="G5" s="170"/>
      <c r="H5" s="170"/>
      <c r="I5" s="170"/>
    </row>
    <row r="6" spans="1:8" ht="15.75" customHeight="1">
      <c r="A6" s="108"/>
      <c r="B6" s="108"/>
      <c r="C6" s="108"/>
      <c r="D6" s="108"/>
      <c r="E6" s="108"/>
      <c r="F6" s="108"/>
      <c r="G6" s="108"/>
      <c r="H6" s="108"/>
    </row>
    <row r="7" spans="1:9" ht="15.75" customHeight="1">
      <c r="A7" s="108"/>
      <c r="B7" s="171" t="s">
        <v>316</v>
      </c>
      <c r="C7" s="171"/>
      <c r="D7" s="171"/>
      <c r="E7" s="171"/>
      <c r="F7" s="171"/>
      <c r="G7" s="171"/>
      <c r="H7" s="171"/>
      <c r="I7" s="171"/>
    </row>
    <row r="8" spans="1:9" ht="15.75" customHeight="1">
      <c r="A8" s="108"/>
      <c r="B8" s="66"/>
      <c r="C8" s="66"/>
      <c r="D8" s="66"/>
      <c r="E8" s="66"/>
      <c r="F8" s="66"/>
      <c r="G8" s="66"/>
      <c r="H8" s="66"/>
      <c r="I8" s="66"/>
    </row>
    <row r="9" spans="1:9" ht="15.75" customHeight="1">
      <c r="A9" s="108"/>
      <c r="B9" s="66"/>
      <c r="C9" s="66"/>
      <c r="D9" s="66"/>
      <c r="E9" s="66"/>
      <c r="F9" s="66"/>
      <c r="G9" s="66"/>
      <c r="H9" s="66"/>
      <c r="I9" s="66"/>
    </row>
    <row r="10" spans="1:10" s="66" customFormat="1" ht="42.75" customHeight="1">
      <c r="A10" s="47" t="s">
        <v>197</v>
      </c>
      <c r="B10" s="27" t="s">
        <v>317</v>
      </c>
      <c r="C10" s="47" t="s">
        <v>0</v>
      </c>
      <c r="D10" s="47" t="s">
        <v>1</v>
      </c>
      <c r="E10" s="2" t="s">
        <v>2</v>
      </c>
      <c r="F10" s="2" t="s">
        <v>3</v>
      </c>
      <c r="G10" s="16" t="s">
        <v>318</v>
      </c>
      <c r="H10" s="16" t="s">
        <v>319</v>
      </c>
      <c r="I10" s="16" t="s">
        <v>218</v>
      </c>
      <c r="J10" s="16" t="s">
        <v>320</v>
      </c>
    </row>
    <row r="11" spans="1:10" ht="20.25" customHeight="1">
      <c r="A11" s="110">
        <v>1</v>
      </c>
      <c r="B11" s="24" t="s">
        <v>321</v>
      </c>
      <c r="C11" s="13"/>
      <c r="D11" s="111"/>
      <c r="E11" s="112"/>
      <c r="F11" s="13"/>
      <c r="G11" s="15">
        <v>4800</v>
      </c>
      <c r="H11" s="112"/>
      <c r="I11" s="111"/>
      <c r="J11" s="111"/>
    </row>
    <row r="12" spans="1:10" s="117" customFormat="1" ht="20.25" customHeight="1">
      <c r="A12" s="115"/>
      <c r="B12" s="10"/>
      <c r="C12" s="20">
        <v>600</v>
      </c>
      <c r="D12" s="116"/>
      <c r="E12" s="115"/>
      <c r="F12" s="10" t="s">
        <v>322</v>
      </c>
      <c r="G12" s="10"/>
      <c r="H12" s="115"/>
      <c r="I12" s="116"/>
      <c r="J12" s="116"/>
    </row>
    <row r="13" spans="1:10" ht="21.75" customHeight="1">
      <c r="A13" s="112"/>
      <c r="B13" s="118"/>
      <c r="C13" s="118"/>
      <c r="D13" s="24">
        <v>60016</v>
      </c>
      <c r="E13" s="112"/>
      <c r="F13" s="13" t="s">
        <v>137</v>
      </c>
      <c r="G13" s="13"/>
      <c r="H13" s="112"/>
      <c r="I13" s="111"/>
      <c r="J13" s="111"/>
    </row>
    <row r="14" spans="1:10" ht="21.75" customHeight="1">
      <c r="A14" s="112"/>
      <c r="B14" s="118"/>
      <c r="C14" s="118"/>
      <c r="D14" s="112"/>
      <c r="E14" s="24" t="s">
        <v>242</v>
      </c>
      <c r="F14" s="13" t="s">
        <v>323</v>
      </c>
      <c r="G14" s="13"/>
      <c r="H14" s="15">
        <v>6000</v>
      </c>
      <c r="I14" s="111"/>
      <c r="J14" s="111"/>
    </row>
    <row r="15" spans="1:10" ht="14.25" customHeight="1">
      <c r="A15" s="112"/>
      <c r="B15" s="118"/>
      <c r="C15" s="118"/>
      <c r="D15" s="112"/>
      <c r="E15" s="24">
        <v>4270</v>
      </c>
      <c r="F15" s="13" t="s">
        <v>132</v>
      </c>
      <c r="G15" s="13"/>
      <c r="H15" s="112"/>
      <c r="I15" s="15">
        <v>7000</v>
      </c>
      <c r="J15" s="111"/>
    </row>
    <row r="16" spans="1:10" ht="18.75" customHeight="1">
      <c r="A16" s="112"/>
      <c r="B16" s="118"/>
      <c r="C16" s="118"/>
      <c r="D16" s="112"/>
      <c r="E16" s="24"/>
      <c r="F16" s="16" t="s">
        <v>324</v>
      </c>
      <c r="G16" s="13"/>
      <c r="H16" s="112"/>
      <c r="I16" s="111"/>
      <c r="J16" s="111"/>
    </row>
    <row r="17" spans="1:10" ht="15.75" customHeight="1">
      <c r="A17" s="112"/>
      <c r="B17" s="13"/>
      <c r="C17" s="13"/>
      <c r="D17" s="13"/>
      <c r="E17" s="24">
        <v>4300</v>
      </c>
      <c r="F17" s="13" t="s">
        <v>133</v>
      </c>
      <c r="G17" s="13"/>
      <c r="H17" s="13"/>
      <c r="I17" s="15">
        <v>3000</v>
      </c>
      <c r="J17" s="111"/>
    </row>
    <row r="18" spans="1:10" ht="15.75" customHeight="1">
      <c r="A18" s="112"/>
      <c r="B18" s="13"/>
      <c r="C18" s="13"/>
      <c r="D18" s="13"/>
      <c r="E18" s="24"/>
      <c r="F18" s="16" t="s">
        <v>325</v>
      </c>
      <c r="G18" s="13"/>
      <c r="H18" s="13"/>
      <c r="I18" s="13"/>
      <c r="J18" s="111"/>
    </row>
    <row r="19" spans="1:10" ht="17.25" customHeight="1">
      <c r="A19" s="112"/>
      <c r="B19" s="13"/>
      <c r="C19" s="13"/>
      <c r="D19" s="13"/>
      <c r="E19" s="24"/>
      <c r="F19" s="13" t="s">
        <v>326</v>
      </c>
      <c r="G19" s="15">
        <f>SUM(G11:G17)</f>
        <v>4800</v>
      </c>
      <c r="H19" s="15">
        <f>SUM(H11:H17)</f>
        <v>6000</v>
      </c>
      <c r="I19" s="15">
        <f>I15+I17</f>
        <v>10000</v>
      </c>
      <c r="J19" s="15">
        <v>800</v>
      </c>
    </row>
    <row r="20" spans="1:10" ht="21.75" customHeight="1">
      <c r="A20" s="112">
        <v>2</v>
      </c>
      <c r="B20" s="24" t="s">
        <v>327</v>
      </c>
      <c r="C20" s="13"/>
      <c r="D20" s="13"/>
      <c r="E20" s="24"/>
      <c r="F20" s="13"/>
      <c r="G20" s="13">
        <v>0</v>
      </c>
      <c r="H20" s="13"/>
      <c r="I20" s="13"/>
      <c r="J20" s="111"/>
    </row>
    <row r="21" spans="1:10" s="117" customFormat="1" ht="17.25" customHeight="1">
      <c r="A21" s="115"/>
      <c r="B21" s="10"/>
      <c r="C21" s="10">
        <v>801</v>
      </c>
      <c r="D21" s="10"/>
      <c r="E21" s="20"/>
      <c r="F21" s="10" t="s">
        <v>44</v>
      </c>
      <c r="G21" s="10"/>
      <c r="H21" s="10"/>
      <c r="I21" s="10"/>
      <c r="J21" s="116"/>
    </row>
    <row r="22" spans="1:10" ht="15.75" customHeight="1">
      <c r="A22" s="112"/>
      <c r="B22" s="13"/>
      <c r="C22" s="13"/>
      <c r="D22" s="13">
        <v>80101</v>
      </c>
      <c r="E22" s="24"/>
      <c r="F22" s="13" t="s">
        <v>45</v>
      </c>
      <c r="G22" s="13"/>
      <c r="H22" s="13"/>
      <c r="I22" s="13"/>
      <c r="J22" s="111"/>
    </row>
    <row r="23" spans="1:10" ht="17.25" customHeight="1">
      <c r="A23" s="112"/>
      <c r="B23" s="13"/>
      <c r="C23" s="13"/>
      <c r="D23" s="13"/>
      <c r="E23" s="14" t="s">
        <v>83</v>
      </c>
      <c r="F23" s="13" t="s">
        <v>10</v>
      </c>
      <c r="G23" s="13"/>
      <c r="H23" s="15">
        <v>20000</v>
      </c>
      <c r="I23" s="13"/>
      <c r="J23" s="111"/>
    </row>
    <row r="24" spans="1:10" ht="17.25" customHeight="1">
      <c r="A24" s="112"/>
      <c r="B24" s="13"/>
      <c r="C24" s="13"/>
      <c r="D24" s="13"/>
      <c r="E24" s="24">
        <v>4210</v>
      </c>
      <c r="F24" s="16" t="s">
        <v>130</v>
      </c>
      <c r="G24" s="13"/>
      <c r="H24" s="13"/>
      <c r="I24" s="15">
        <v>10000</v>
      </c>
      <c r="J24" s="111"/>
    </row>
    <row r="25" spans="1:10" ht="29.25" customHeight="1">
      <c r="A25" s="112"/>
      <c r="B25" s="13"/>
      <c r="C25" s="13"/>
      <c r="D25" s="13"/>
      <c r="E25" s="24"/>
      <c r="F25" s="16" t="s">
        <v>328</v>
      </c>
      <c r="G25" s="13"/>
      <c r="H25" s="13"/>
      <c r="I25" s="13"/>
      <c r="J25" s="111"/>
    </row>
    <row r="26" spans="1:10" ht="15.75" customHeight="1">
      <c r="A26" s="112"/>
      <c r="B26" s="13"/>
      <c r="C26" s="13"/>
      <c r="D26" s="13"/>
      <c r="E26" s="24">
        <v>4300</v>
      </c>
      <c r="F26" s="16" t="s">
        <v>133</v>
      </c>
      <c r="G26" s="13"/>
      <c r="H26" s="13"/>
      <c r="I26" s="119">
        <v>9800</v>
      </c>
      <c r="J26" s="111"/>
    </row>
    <row r="27" spans="1:10" ht="42.75" customHeight="1">
      <c r="A27" s="112"/>
      <c r="B27" s="13"/>
      <c r="C27" s="13"/>
      <c r="D27" s="13"/>
      <c r="E27" s="24"/>
      <c r="F27" s="16" t="s">
        <v>329</v>
      </c>
      <c r="G27" s="13"/>
      <c r="H27" s="13"/>
      <c r="I27" s="15"/>
      <c r="J27" s="111"/>
    </row>
    <row r="28" spans="1:10" ht="19.5" customHeight="1">
      <c r="A28" s="112"/>
      <c r="B28" s="118"/>
      <c r="C28" s="118"/>
      <c r="D28" s="112"/>
      <c r="E28" s="110"/>
      <c r="F28" s="112" t="s">
        <v>330</v>
      </c>
      <c r="G28" s="112">
        <f>SUM(G20:G27)</f>
        <v>0</v>
      </c>
      <c r="H28" s="119">
        <f>SUM(H21:H27)</f>
        <v>20000</v>
      </c>
      <c r="I28" s="119">
        <f>SUM(I21:I27)</f>
        <v>19800</v>
      </c>
      <c r="J28" s="111">
        <v>200</v>
      </c>
    </row>
    <row r="29" spans="1:10" ht="24.75" customHeight="1">
      <c r="A29" s="111"/>
      <c r="B29" s="111"/>
      <c r="C29" s="120"/>
      <c r="D29" s="120"/>
      <c r="E29" s="111"/>
      <c r="F29" s="121" t="s">
        <v>239</v>
      </c>
      <c r="G29" s="62">
        <f>G19+G28</f>
        <v>4800</v>
      </c>
      <c r="H29" s="62">
        <f>H19+H28</f>
        <v>26000</v>
      </c>
      <c r="I29" s="62">
        <f>I19+I28</f>
        <v>29800</v>
      </c>
      <c r="J29" s="62">
        <f>J19+J28</f>
        <v>1000</v>
      </c>
    </row>
    <row r="32" spans="9:10" ht="15.75" customHeight="1">
      <c r="I32" s="172" t="s">
        <v>228</v>
      </c>
      <c r="J32" s="172"/>
    </row>
    <row r="33" spans="9:10" ht="32.25" customHeight="1">
      <c r="I33" s="172" t="s">
        <v>72</v>
      </c>
      <c r="J33" s="172"/>
    </row>
  </sheetData>
  <mergeCells count="8">
    <mergeCell ref="C2:D2"/>
    <mergeCell ref="G2:I2"/>
    <mergeCell ref="C3:I3"/>
    <mergeCell ref="C4:I4"/>
    <mergeCell ref="C5:I5"/>
    <mergeCell ref="B7:I7"/>
    <mergeCell ref="I32:J32"/>
    <mergeCell ref="I33:J3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1" sqref="A1:IV16384"/>
    </sheetView>
  </sheetViews>
  <sheetFormatPr defaultColWidth="9.00390625" defaultRowHeight="12.75"/>
  <cols>
    <col min="1" max="1" width="4.00390625" style="4" customWidth="1"/>
    <col min="2" max="2" width="5.75390625" style="4" bestFit="1" customWidth="1"/>
    <col min="3" max="3" width="9.125" style="4" customWidth="1"/>
    <col min="4" max="4" width="6.625" style="4" customWidth="1"/>
    <col min="5" max="5" width="33.125" style="4" customWidth="1"/>
    <col min="6" max="6" width="11.00390625" style="4" customWidth="1"/>
    <col min="7" max="7" width="10.25390625" style="4" customWidth="1"/>
    <col min="8" max="8" width="10.75390625" style="4" customWidth="1"/>
    <col min="9" max="9" width="10.375" style="4" customWidth="1"/>
    <col min="10" max="10" width="11.25390625" style="4" customWidth="1"/>
    <col min="11" max="11" width="11.375" style="4" customWidth="1"/>
    <col min="12" max="12" width="10.25390625" style="4" customWidth="1"/>
    <col min="13" max="13" width="11.125" style="4" customWidth="1"/>
    <col min="14" max="14" width="10.875" style="4" customWidth="1"/>
    <col min="15" max="16384" width="9.125" style="4" customWidth="1"/>
  </cols>
  <sheetData>
    <row r="1" spans="6:14" ht="14.25">
      <c r="F1" s="149" t="s">
        <v>331</v>
      </c>
      <c r="G1" s="149"/>
      <c r="H1" s="149"/>
      <c r="I1" s="149"/>
      <c r="J1" s="149"/>
      <c r="K1" s="149"/>
      <c r="L1" s="149"/>
      <c r="M1" s="149"/>
      <c r="N1" s="149"/>
    </row>
    <row r="2" spans="6:14" ht="14.25">
      <c r="F2" s="149" t="s">
        <v>332</v>
      </c>
      <c r="G2" s="149"/>
      <c r="H2" s="149"/>
      <c r="I2" s="149"/>
      <c r="J2" s="149"/>
      <c r="K2" s="149"/>
      <c r="L2" s="149"/>
      <c r="M2" s="149"/>
      <c r="N2" s="149"/>
    </row>
    <row r="3" spans="6:14" ht="15.75" customHeight="1">
      <c r="F3" s="149" t="s">
        <v>333</v>
      </c>
      <c r="G3" s="149"/>
      <c r="H3" s="149"/>
      <c r="I3" s="149"/>
      <c r="J3" s="149"/>
      <c r="K3" s="149"/>
      <c r="L3" s="149"/>
      <c r="M3" s="149"/>
      <c r="N3" s="149"/>
    </row>
    <row r="4" spans="3:13" ht="15.75">
      <c r="C4" s="157" t="s">
        <v>334</v>
      </c>
      <c r="D4" s="157"/>
      <c r="E4" s="157"/>
      <c r="F4" s="157"/>
      <c r="G4" s="157"/>
      <c r="H4" s="157"/>
      <c r="I4" s="157"/>
      <c r="J4" s="157"/>
      <c r="K4" s="157"/>
      <c r="L4" s="157"/>
      <c r="M4" s="6"/>
    </row>
    <row r="5" spans="3:13" s="41" customFormat="1" ht="17.25" customHeight="1">
      <c r="C5" s="179" t="s">
        <v>335</v>
      </c>
      <c r="D5" s="179"/>
      <c r="E5" s="179"/>
      <c r="F5" s="179"/>
      <c r="G5" s="179"/>
      <c r="H5" s="179"/>
      <c r="I5" s="179"/>
      <c r="J5" s="179"/>
      <c r="K5" s="179"/>
      <c r="L5" s="179"/>
      <c r="M5" s="25"/>
    </row>
    <row r="6" spans="1:14" s="122" customFormat="1" ht="14.25">
      <c r="A6" s="180" t="s">
        <v>197</v>
      </c>
      <c r="B6" s="180" t="s">
        <v>0</v>
      </c>
      <c r="C6" s="180" t="s">
        <v>1</v>
      </c>
      <c r="D6" s="180" t="s">
        <v>2</v>
      </c>
      <c r="E6" s="180" t="s">
        <v>336</v>
      </c>
      <c r="F6" s="166" t="s">
        <v>337</v>
      </c>
      <c r="G6" s="166" t="s">
        <v>338</v>
      </c>
      <c r="H6" s="183" t="s">
        <v>339</v>
      </c>
      <c r="I6" s="184"/>
      <c r="J6" s="184"/>
      <c r="K6" s="184"/>
      <c r="L6" s="184"/>
      <c r="M6" s="184"/>
      <c r="N6" s="185"/>
    </row>
    <row r="7" spans="1:14" s="122" customFormat="1" ht="15">
      <c r="A7" s="181"/>
      <c r="B7" s="181"/>
      <c r="C7" s="181"/>
      <c r="D7" s="181"/>
      <c r="E7" s="181"/>
      <c r="F7" s="174"/>
      <c r="G7" s="174"/>
      <c r="H7" s="186">
        <v>2004</v>
      </c>
      <c r="I7" s="187"/>
      <c r="J7" s="187"/>
      <c r="K7" s="187"/>
      <c r="L7" s="2">
        <v>2005</v>
      </c>
      <c r="M7" s="123">
        <v>2006</v>
      </c>
      <c r="N7" s="2">
        <v>2007</v>
      </c>
    </row>
    <row r="8" spans="1:14" s="122" customFormat="1" ht="14.25" customHeight="1">
      <c r="A8" s="181"/>
      <c r="B8" s="181"/>
      <c r="C8" s="181"/>
      <c r="D8" s="181"/>
      <c r="E8" s="181"/>
      <c r="F8" s="174"/>
      <c r="G8" s="174"/>
      <c r="H8" s="174" t="s">
        <v>340</v>
      </c>
      <c r="I8" s="167" t="s">
        <v>341</v>
      </c>
      <c r="J8" s="176" t="s">
        <v>342</v>
      </c>
      <c r="K8" s="177" t="s">
        <v>343</v>
      </c>
      <c r="L8" s="166" t="s">
        <v>341</v>
      </c>
      <c r="M8" s="166" t="s">
        <v>344</v>
      </c>
      <c r="N8" s="166" t="s">
        <v>345</v>
      </c>
    </row>
    <row r="9" spans="1:14" s="122" customFormat="1" ht="50.25" customHeight="1">
      <c r="A9" s="182"/>
      <c r="B9" s="182"/>
      <c r="C9" s="182"/>
      <c r="D9" s="182"/>
      <c r="E9" s="182"/>
      <c r="F9" s="167"/>
      <c r="G9" s="167"/>
      <c r="H9" s="167"/>
      <c r="I9" s="175"/>
      <c r="J9" s="175"/>
      <c r="K9" s="178"/>
      <c r="L9" s="167"/>
      <c r="M9" s="167"/>
      <c r="N9" s="167"/>
    </row>
    <row r="10" spans="1:14" s="42" customFormat="1" ht="14.25">
      <c r="A10" s="24">
        <v>1</v>
      </c>
      <c r="B10" s="24">
        <v>2</v>
      </c>
      <c r="C10" s="24">
        <v>3</v>
      </c>
      <c r="D10" s="24"/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</row>
    <row r="11" spans="1:14" ht="57" customHeight="1">
      <c r="A11" s="2">
        <v>1</v>
      </c>
      <c r="B11" s="30" t="s">
        <v>13</v>
      </c>
      <c r="C11" s="30" t="s">
        <v>14</v>
      </c>
      <c r="D11" s="30" t="s">
        <v>346</v>
      </c>
      <c r="E11" s="16" t="s">
        <v>347</v>
      </c>
      <c r="F11" s="101">
        <v>2005</v>
      </c>
      <c r="G11" s="32">
        <v>200000</v>
      </c>
      <c r="H11" s="32"/>
      <c r="I11" s="32"/>
      <c r="J11" s="32"/>
      <c r="K11" s="32"/>
      <c r="L11" s="32">
        <v>200000</v>
      </c>
      <c r="M11" s="32"/>
      <c r="N11" s="32"/>
    </row>
    <row r="12" spans="1:14" ht="21" customHeight="1">
      <c r="A12" s="2">
        <v>2</v>
      </c>
      <c r="B12" s="30" t="s">
        <v>13</v>
      </c>
      <c r="C12" s="30" t="s">
        <v>14</v>
      </c>
      <c r="D12" s="30" t="s">
        <v>346</v>
      </c>
      <c r="E12" s="27" t="s">
        <v>348</v>
      </c>
      <c r="F12" s="124">
        <v>2006</v>
      </c>
      <c r="G12" s="32">
        <f>N12</f>
        <v>500000</v>
      </c>
      <c r="H12" s="32"/>
      <c r="I12" s="32"/>
      <c r="J12" s="32"/>
      <c r="K12" s="13"/>
      <c r="L12" s="32"/>
      <c r="M12" s="32"/>
      <c r="N12" s="32">
        <v>500000</v>
      </c>
    </row>
    <row r="13" spans="1:14" s="12" customFormat="1" ht="18.75" customHeight="1">
      <c r="A13" s="19"/>
      <c r="B13" s="125"/>
      <c r="C13" s="19"/>
      <c r="D13" s="19"/>
      <c r="E13" s="99" t="s">
        <v>349</v>
      </c>
      <c r="F13" s="126"/>
      <c r="G13" s="35">
        <f>SUM(G11:G12)</f>
        <v>700000</v>
      </c>
      <c r="H13" s="35">
        <f>SUM(H11:H12)</f>
        <v>0</v>
      </c>
      <c r="I13" s="35">
        <f>SUM(I11:I12)</f>
        <v>0</v>
      </c>
      <c r="J13" s="35">
        <f>SUM(J11:J12)</f>
        <v>0</v>
      </c>
      <c r="K13" s="35">
        <f>K11</f>
        <v>0</v>
      </c>
      <c r="L13" s="35">
        <f>SUM(L11:L12)</f>
        <v>200000</v>
      </c>
      <c r="M13" s="35"/>
      <c r="N13" s="35">
        <f>SUM(N11:N12)</f>
        <v>500000</v>
      </c>
    </row>
    <row r="14" spans="1:14" ht="27.75" customHeight="1">
      <c r="A14" s="2">
        <v>3</v>
      </c>
      <c r="B14" s="127">
        <v>400</v>
      </c>
      <c r="C14" s="2">
        <v>40002</v>
      </c>
      <c r="D14" s="2">
        <v>6060</v>
      </c>
      <c r="E14" s="27" t="s">
        <v>350</v>
      </c>
      <c r="F14" s="124">
        <v>2004</v>
      </c>
      <c r="G14" s="32">
        <f>H14</f>
        <v>15000</v>
      </c>
      <c r="H14" s="32">
        <f>I14</f>
        <v>15000</v>
      </c>
      <c r="I14" s="32">
        <v>15000</v>
      </c>
      <c r="J14" s="32"/>
      <c r="K14" s="32"/>
      <c r="L14" s="32"/>
      <c r="M14" s="32"/>
      <c r="N14" s="32"/>
    </row>
    <row r="15" spans="1:14" ht="27.75" customHeight="1">
      <c r="A15" s="2">
        <v>4</v>
      </c>
      <c r="B15" s="127">
        <v>600</v>
      </c>
      <c r="C15" s="2">
        <v>60016</v>
      </c>
      <c r="D15" s="2">
        <v>6050</v>
      </c>
      <c r="E15" s="27" t="s">
        <v>351</v>
      </c>
      <c r="F15" s="124">
        <v>2004</v>
      </c>
      <c r="G15" s="32">
        <f>H15+L15+M15+N15</f>
        <v>80000</v>
      </c>
      <c r="H15" s="32">
        <f>I15</f>
        <v>80000</v>
      </c>
      <c r="I15" s="32">
        <v>80000</v>
      </c>
      <c r="J15" s="32"/>
      <c r="K15" s="32"/>
      <c r="L15" s="32"/>
      <c r="M15" s="32"/>
      <c r="N15" s="32"/>
    </row>
    <row r="16" spans="1:14" ht="25.5" customHeight="1">
      <c r="A16" s="2">
        <v>5</v>
      </c>
      <c r="B16" s="127">
        <v>600</v>
      </c>
      <c r="C16" s="2">
        <v>60016</v>
      </c>
      <c r="D16" s="2">
        <v>6050</v>
      </c>
      <c r="E16" s="27" t="s">
        <v>352</v>
      </c>
      <c r="F16" s="101" t="s">
        <v>353</v>
      </c>
      <c r="G16" s="32">
        <f>M16+N16</f>
        <v>100000</v>
      </c>
      <c r="H16" s="32"/>
      <c r="I16" s="32"/>
      <c r="J16" s="32"/>
      <c r="K16" s="13"/>
      <c r="L16" s="32"/>
      <c r="M16" s="32">
        <v>50000</v>
      </c>
      <c r="N16" s="32">
        <v>50000</v>
      </c>
    </row>
    <row r="17" spans="1:14" s="12" customFormat="1" ht="15" customHeight="1">
      <c r="A17" s="19"/>
      <c r="B17" s="125"/>
      <c r="C17" s="19"/>
      <c r="D17" s="19"/>
      <c r="E17" s="99" t="s">
        <v>354</v>
      </c>
      <c r="F17" s="128"/>
      <c r="G17" s="35">
        <f>SUM(G15:G16)</f>
        <v>180000</v>
      </c>
      <c r="H17" s="35">
        <f>SUM(H15:H16)</f>
        <v>80000</v>
      </c>
      <c r="I17" s="35">
        <f>SUM(I15:I16)</f>
        <v>80000</v>
      </c>
      <c r="J17" s="35"/>
      <c r="K17" s="10"/>
      <c r="L17" s="35"/>
      <c r="M17" s="35">
        <f>SUM(M15:M16)</f>
        <v>50000</v>
      </c>
      <c r="N17" s="35">
        <f>SUM(N15:N16)</f>
        <v>50000</v>
      </c>
    </row>
    <row r="18" spans="1:14" ht="25.5" customHeight="1">
      <c r="A18" s="2">
        <v>6</v>
      </c>
      <c r="B18" s="127">
        <v>700</v>
      </c>
      <c r="C18" s="2">
        <v>70005</v>
      </c>
      <c r="D18" s="2">
        <v>6060</v>
      </c>
      <c r="E18" s="27" t="s">
        <v>355</v>
      </c>
      <c r="F18" s="101">
        <v>2004</v>
      </c>
      <c r="G18" s="32">
        <f>H18</f>
        <v>20000</v>
      </c>
      <c r="H18" s="32">
        <f>I18</f>
        <v>20000</v>
      </c>
      <c r="I18" s="32">
        <v>20000</v>
      </c>
      <c r="J18" s="32"/>
      <c r="K18" s="13"/>
      <c r="L18" s="32"/>
      <c r="M18" s="32"/>
      <c r="N18" s="32"/>
    </row>
    <row r="19" spans="1:14" ht="28.5">
      <c r="A19" s="2">
        <v>7</v>
      </c>
      <c r="B19" s="127">
        <v>750</v>
      </c>
      <c r="C19" s="2">
        <v>75023</v>
      </c>
      <c r="D19" s="2">
        <v>6050</v>
      </c>
      <c r="E19" s="27" t="s">
        <v>356</v>
      </c>
      <c r="F19" s="101" t="s">
        <v>357</v>
      </c>
      <c r="G19" s="32">
        <f>M19+N19</f>
        <v>650000</v>
      </c>
      <c r="H19" s="32"/>
      <c r="I19" s="32"/>
      <c r="J19" s="32"/>
      <c r="K19" s="13"/>
      <c r="L19" s="32"/>
      <c r="M19" s="32">
        <v>350000</v>
      </c>
      <c r="N19" s="32">
        <v>300000</v>
      </c>
    </row>
    <row r="20" spans="1:14" ht="19.5" customHeight="1">
      <c r="A20" s="2">
        <v>8</v>
      </c>
      <c r="B20" s="127"/>
      <c r="C20" s="2">
        <v>75023</v>
      </c>
      <c r="D20" s="2">
        <v>6050</v>
      </c>
      <c r="E20" s="27" t="s">
        <v>358</v>
      </c>
      <c r="F20" s="129" t="s">
        <v>359</v>
      </c>
      <c r="G20" s="32">
        <f>M20+N20</f>
        <v>200000</v>
      </c>
      <c r="H20" s="32"/>
      <c r="I20" s="32"/>
      <c r="J20" s="32"/>
      <c r="K20" s="13"/>
      <c r="L20" s="32"/>
      <c r="M20" s="32">
        <v>100000</v>
      </c>
      <c r="N20" s="32">
        <v>100000</v>
      </c>
    </row>
    <row r="21" spans="1:14" ht="28.5">
      <c r="A21" s="2">
        <v>9</v>
      </c>
      <c r="B21" s="127"/>
      <c r="C21" s="2">
        <v>75023</v>
      </c>
      <c r="D21" s="2">
        <v>6050</v>
      </c>
      <c r="E21" s="27" t="s">
        <v>360</v>
      </c>
      <c r="F21" s="101">
        <v>2006</v>
      </c>
      <c r="G21" s="32">
        <f>N21</f>
        <v>200000</v>
      </c>
      <c r="H21" s="32"/>
      <c r="I21" s="32"/>
      <c r="J21" s="32"/>
      <c r="K21" s="13"/>
      <c r="L21" s="32"/>
      <c r="M21" s="32"/>
      <c r="N21" s="32">
        <v>200000</v>
      </c>
    </row>
    <row r="22" spans="1:14" ht="28.5">
      <c r="A22" s="2">
        <v>10</v>
      </c>
      <c r="B22" s="127"/>
      <c r="C22" s="2">
        <v>75023</v>
      </c>
      <c r="D22" s="2">
        <v>6060</v>
      </c>
      <c r="E22" s="27" t="s">
        <v>361</v>
      </c>
      <c r="F22" s="101">
        <v>2004</v>
      </c>
      <c r="G22" s="32">
        <f>H22</f>
        <v>10000</v>
      </c>
      <c r="H22" s="32">
        <f>I22</f>
        <v>10000</v>
      </c>
      <c r="I22" s="32">
        <v>10000</v>
      </c>
      <c r="J22" s="32"/>
      <c r="K22" s="13"/>
      <c r="L22" s="32"/>
      <c r="M22" s="32"/>
      <c r="N22" s="32"/>
    </row>
    <row r="23" spans="1:14" s="12" customFormat="1" ht="17.25" customHeight="1">
      <c r="A23" s="19"/>
      <c r="B23" s="125"/>
      <c r="C23" s="19"/>
      <c r="D23" s="19"/>
      <c r="E23" s="130" t="s">
        <v>362</v>
      </c>
      <c r="F23" s="128"/>
      <c r="G23" s="35">
        <f>G19+G20+G21+G22</f>
        <v>1060000</v>
      </c>
      <c r="H23" s="35">
        <f>SUM(H19:H22)</f>
        <v>10000</v>
      </c>
      <c r="I23" s="35">
        <f>SUM(I19:I22)</f>
        <v>10000</v>
      </c>
      <c r="J23" s="35"/>
      <c r="K23" s="10"/>
      <c r="L23" s="35">
        <f>L19</f>
        <v>0</v>
      </c>
      <c r="M23" s="35">
        <f>M19+M20</f>
        <v>450000</v>
      </c>
      <c r="N23" s="35">
        <f>N19+N20+N21</f>
        <v>600000</v>
      </c>
    </row>
    <row r="24" spans="1:14" ht="41.25" customHeight="1">
      <c r="A24" s="2">
        <v>11</v>
      </c>
      <c r="B24" s="127">
        <v>801</v>
      </c>
      <c r="C24" s="2">
        <v>80101</v>
      </c>
      <c r="D24" s="2">
        <v>6050</v>
      </c>
      <c r="E24" s="16" t="s">
        <v>363</v>
      </c>
      <c r="F24" s="101">
        <v>2004</v>
      </c>
      <c r="G24" s="32">
        <f>H24</f>
        <v>510000</v>
      </c>
      <c r="H24" s="32">
        <f>I24+J24</f>
        <v>510000</v>
      </c>
      <c r="I24" s="32">
        <v>120000</v>
      </c>
      <c r="J24" s="32">
        <v>390000</v>
      </c>
      <c r="K24" s="32"/>
      <c r="L24" s="32"/>
      <c r="M24" s="32"/>
      <c r="N24" s="32"/>
    </row>
    <row r="25" spans="1:14" ht="18.75" customHeight="1">
      <c r="A25" s="2"/>
      <c r="B25" s="127"/>
      <c r="C25" s="2">
        <v>80101</v>
      </c>
      <c r="D25" s="2"/>
      <c r="E25" s="27" t="s">
        <v>364</v>
      </c>
      <c r="F25" s="101"/>
      <c r="G25" s="32"/>
      <c r="H25" s="32"/>
      <c r="I25" s="32"/>
      <c r="J25" s="32"/>
      <c r="K25" s="13"/>
      <c r="L25" s="32"/>
      <c r="M25" s="32"/>
      <c r="N25" s="32"/>
    </row>
    <row r="26" spans="1:14" ht="20.25" customHeight="1">
      <c r="A26" s="2"/>
      <c r="B26" s="127"/>
      <c r="C26" s="2">
        <v>80101</v>
      </c>
      <c r="D26" s="2"/>
      <c r="E26" s="27" t="s">
        <v>365</v>
      </c>
      <c r="F26" s="101"/>
      <c r="G26" s="32"/>
      <c r="H26" s="32"/>
      <c r="I26" s="32"/>
      <c r="J26" s="32"/>
      <c r="K26" s="13"/>
      <c r="L26" s="32"/>
      <c r="M26" s="32"/>
      <c r="N26" s="32"/>
    </row>
    <row r="27" spans="1:14" ht="17.25" customHeight="1">
      <c r="A27" s="2"/>
      <c r="B27" s="30"/>
      <c r="C27" s="2">
        <v>80110</v>
      </c>
      <c r="D27" s="25"/>
      <c r="E27" s="4" t="s">
        <v>366</v>
      </c>
      <c r="F27" s="13"/>
      <c r="G27" s="13"/>
      <c r="H27" s="13"/>
      <c r="I27" s="13"/>
      <c r="J27" s="15"/>
      <c r="K27" s="15"/>
      <c r="L27" s="15"/>
      <c r="M27" s="15"/>
      <c r="N27" s="15"/>
    </row>
    <row r="28" spans="1:14" ht="30.75" customHeight="1">
      <c r="A28" s="2">
        <v>12</v>
      </c>
      <c r="B28" s="131"/>
      <c r="C28" s="2">
        <v>80101</v>
      </c>
      <c r="D28" s="2">
        <v>6060</v>
      </c>
      <c r="E28" s="16" t="s">
        <v>367</v>
      </c>
      <c r="F28" s="132">
        <v>2004</v>
      </c>
      <c r="G28" s="15">
        <f>K28</f>
        <v>100000</v>
      </c>
      <c r="H28" s="15"/>
      <c r="I28" s="13"/>
      <c r="J28" s="15"/>
      <c r="K28" s="15">
        <v>100000</v>
      </c>
      <c r="L28" s="15"/>
      <c r="M28" s="15"/>
      <c r="N28" s="15"/>
    </row>
    <row r="29" spans="1:14" ht="17.25" customHeight="1">
      <c r="A29" s="2"/>
      <c r="B29" s="131"/>
      <c r="C29" s="2"/>
      <c r="D29" s="2"/>
      <c r="E29" s="13" t="s">
        <v>368</v>
      </c>
      <c r="F29" s="132"/>
      <c r="G29" s="15">
        <f>K29</f>
        <v>50000</v>
      </c>
      <c r="H29" s="15"/>
      <c r="I29" s="13"/>
      <c r="J29" s="15"/>
      <c r="K29" s="15">
        <v>50000</v>
      </c>
      <c r="L29" s="15"/>
      <c r="M29" s="15"/>
      <c r="N29" s="15"/>
    </row>
    <row r="30" spans="1:14" ht="17.25" customHeight="1">
      <c r="A30" s="2"/>
      <c r="B30" s="131"/>
      <c r="C30" s="2"/>
      <c r="D30" s="25"/>
      <c r="E30" s="4" t="s">
        <v>369</v>
      </c>
      <c r="F30" s="13"/>
      <c r="G30" s="15">
        <f>K30</f>
        <v>50000</v>
      </c>
      <c r="H30" s="15"/>
      <c r="I30" s="13"/>
      <c r="J30" s="15"/>
      <c r="K30" s="15">
        <v>50000</v>
      </c>
      <c r="L30" s="15"/>
      <c r="M30" s="15"/>
      <c r="N30" s="15"/>
    </row>
    <row r="31" spans="1:14" ht="42.75">
      <c r="A31" s="2">
        <v>13</v>
      </c>
      <c r="B31" s="131"/>
      <c r="C31" s="2">
        <v>80110</v>
      </c>
      <c r="D31" s="2">
        <v>6050</v>
      </c>
      <c r="E31" s="16" t="s">
        <v>370</v>
      </c>
      <c r="F31" s="133" t="s">
        <v>371</v>
      </c>
      <c r="G31" s="15">
        <f>H31+L27</f>
        <v>300000</v>
      </c>
      <c r="H31" s="15">
        <f>I31</f>
        <v>300000</v>
      </c>
      <c r="I31" s="15">
        <v>300000</v>
      </c>
      <c r="J31" s="15"/>
      <c r="K31" s="15"/>
      <c r="L31" s="15"/>
      <c r="M31" s="15"/>
      <c r="N31" s="15"/>
    </row>
    <row r="32" spans="1:14" ht="28.5">
      <c r="A32" s="2">
        <v>14</v>
      </c>
      <c r="B32" s="131"/>
      <c r="C32" s="2">
        <v>80110</v>
      </c>
      <c r="D32" s="2">
        <v>6060</v>
      </c>
      <c r="E32" s="16" t="s">
        <v>372</v>
      </c>
      <c r="F32" s="133">
        <v>2004</v>
      </c>
      <c r="G32" s="15">
        <f>H32</f>
        <v>242100</v>
      </c>
      <c r="H32" s="15">
        <f>I32</f>
        <v>242100</v>
      </c>
      <c r="I32" s="15">
        <v>242100</v>
      </c>
      <c r="J32" s="15"/>
      <c r="K32" s="15"/>
      <c r="L32" s="15"/>
      <c r="M32" s="15"/>
      <c r="N32" s="15"/>
    </row>
    <row r="33" spans="1:14" ht="28.5">
      <c r="A33" s="2">
        <v>15</v>
      </c>
      <c r="B33" s="131"/>
      <c r="C33" s="2">
        <v>80101</v>
      </c>
      <c r="D33" s="2">
        <v>6060</v>
      </c>
      <c r="E33" s="16" t="s">
        <v>373</v>
      </c>
      <c r="F33" s="133">
        <v>2004</v>
      </c>
      <c r="G33" s="15">
        <f>K33</f>
        <v>250000</v>
      </c>
      <c r="H33" s="15"/>
      <c r="I33" s="15"/>
      <c r="J33" s="15"/>
      <c r="K33" s="15">
        <v>250000</v>
      </c>
      <c r="L33" s="15"/>
      <c r="M33" s="15"/>
      <c r="N33" s="15"/>
    </row>
    <row r="34" spans="1:14" s="12" customFormat="1" ht="21.75" customHeight="1">
      <c r="A34" s="19"/>
      <c r="B34" s="134"/>
      <c r="C34" s="19"/>
      <c r="D34" s="19"/>
      <c r="E34" s="98" t="s">
        <v>374</v>
      </c>
      <c r="F34" s="135"/>
      <c r="G34" s="11">
        <f>G24+G28+G31+G32+G33</f>
        <v>1402100</v>
      </c>
      <c r="H34" s="11">
        <f>H24+H31+H32+H33</f>
        <v>1052100</v>
      </c>
      <c r="I34" s="11">
        <f>I24+I31+I32+I33</f>
        <v>662100</v>
      </c>
      <c r="J34" s="11">
        <f>J24</f>
        <v>390000</v>
      </c>
      <c r="K34" s="11">
        <f>K28+K33</f>
        <v>350000</v>
      </c>
      <c r="L34" s="11">
        <f>L27</f>
        <v>0</v>
      </c>
      <c r="M34" s="11"/>
      <c r="N34" s="11"/>
    </row>
    <row r="35" spans="1:14" ht="28.5">
      <c r="A35" s="2">
        <v>16</v>
      </c>
      <c r="B35" s="131" t="s">
        <v>375</v>
      </c>
      <c r="C35" s="30" t="s">
        <v>376</v>
      </c>
      <c r="D35" s="30" t="s">
        <v>346</v>
      </c>
      <c r="E35" s="27" t="s">
        <v>377</v>
      </c>
      <c r="F35" s="101" t="s">
        <v>378</v>
      </c>
      <c r="G35" s="32">
        <f>H35+L35+M35+N35</f>
        <v>2000000</v>
      </c>
      <c r="H35" s="32">
        <f>I35</f>
        <v>500000</v>
      </c>
      <c r="I35" s="32">
        <v>500000</v>
      </c>
      <c r="J35" s="32"/>
      <c r="K35" s="13"/>
      <c r="L35" s="32">
        <v>500000</v>
      </c>
      <c r="M35" s="32">
        <v>500000</v>
      </c>
      <c r="N35" s="32">
        <v>500000</v>
      </c>
    </row>
    <row r="36" spans="1:14" ht="71.25">
      <c r="A36" s="2">
        <v>17</v>
      </c>
      <c r="B36" s="2">
        <v>900</v>
      </c>
      <c r="C36" s="2">
        <v>90015</v>
      </c>
      <c r="D36" s="2">
        <v>6050</v>
      </c>
      <c r="E36" s="16" t="s">
        <v>379</v>
      </c>
      <c r="F36" s="32" t="s">
        <v>380</v>
      </c>
      <c r="G36" s="32">
        <f>L36+H36</f>
        <v>133000</v>
      </c>
      <c r="H36" s="32">
        <f>I36</f>
        <v>53000</v>
      </c>
      <c r="I36" s="32">
        <v>53000</v>
      </c>
      <c r="J36" s="15"/>
      <c r="K36" s="15"/>
      <c r="L36" s="32">
        <v>80000</v>
      </c>
      <c r="M36" s="15"/>
      <c r="N36" s="15"/>
    </row>
    <row r="37" spans="1:14" ht="29.25" customHeight="1">
      <c r="A37" s="2">
        <v>18</v>
      </c>
      <c r="B37" s="2"/>
      <c r="C37" s="2">
        <v>90015</v>
      </c>
      <c r="D37" s="2">
        <v>6050</v>
      </c>
      <c r="E37" s="16" t="s">
        <v>381</v>
      </c>
      <c r="F37" s="101">
        <v>2004</v>
      </c>
      <c r="G37" s="15">
        <f>H37</f>
        <v>15000</v>
      </c>
      <c r="H37" s="15">
        <f>I37</f>
        <v>15000</v>
      </c>
      <c r="I37" s="15">
        <v>15000</v>
      </c>
      <c r="J37" s="15"/>
      <c r="K37" s="15"/>
      <c r="L37" s="15"/>
      <c r="M37" s="15"/>
      <c r="N37" s="15"/>
    </row>
    <row r="38" spans="1:14" s="12" customFormat="1" ht="14.25">
      <c r="A38" s="19"/>
      <c r="B38" s="19"/>
      <c r="C38" s="19"/>
      <c r="D38" s="19"/>
      <c r="E38" s="98" t="s">
        <v>382</v>
      </c>
      <c r="F38" s="135"/>
      <c r="G38" s="11">
        <f>G35+G36+G37</f>
        <v>2148000</v>
      </c>
      <c r="H38" s="11">
        <f>H35+H36+H37</f>
        <v>568000</v>
      </c>
      <c r="I38" s="11">
        <f>I35+I36+I37</f>
        <v>568000</v>
      </c>
      <c r="J38" s="11"/>
      <c r="K38" s="11"/>
      <c r="L38" s="11">
        <f>L35+L36</f>
        <v>580000</v>
      </c>
      <c r="M38" s="11">
        <f>M35</f>
        <v>500000</v>
      </c>
      <c r="N38" s="11">
        <f>N35</f>
        <v>500000</v>
      </c>
    </row>
    <row r="39" spans="1:14" ht="27.75" customHeight="1">
      <c r="A39" s="2">
        <v>19</v>
      </c>
      <c r="B39" s="2">
        <v>926</v>
      </c>
      <c r="C39" s="2">
        <v>92605</v>
      </c>
      <c r="D39" s="2">
        <v>6050</v>
      </c>
      <c r="E39" s="26" t="s">
        <v>383</v>
      </c>
      <c r="F39" s="101" t="s">
        <v>384</v>
      </c>
      <c r="G39" s="33">
        <f>H39+L39</f>
        <v>25000</v>
      </c>
      <c r="H39" s="33">
        <f>I39</f>
        <v>25000</v>
      </c>
      <c r="I39" s="33">
        <v>25000</v>
      </c>
      <c r="J39" s="78"/>
      <c r="K39" s="136"/>
      <c r="L39" s="33"/>
      <c r="M39" s="13"/>
      <c r="N39" s="13"/>
    </row>
    <row r="40" spans="1:14" s="140" customFormat="1" ht="18.75" customHeight="1">
      <c r="A40" s="137"/>
      <c r="B40" s="137"/>
      <c r="C40" s="137"/>
      <c r="D40" s="137"/>
      <c r="E40" s="138" t="s">
        <v>239</v>
      </c>
      <c r="F40" s="137"/>
      <c r="G40" s="35">
        <f>G13+G14+G17+G18+G23+G34+G38+G39</f>
        <v>5550100</v>
      </c>
      <c r="H40" s="139">
        <f>H13+H14+H17+H18+H23+H34+H38+H39</f>
        <v>1770100</v>
      </c>
      <c r="I40" s="35">
        <f>I14+I17+I18+I23+I34+I38+I39</f>
        <v>1380100</v>
      </c>
      <c r="J40" s="35">
        <f>J13+J34</f>
        <v>390000</v>
      </c>
      <c r="K40" s="35">
        <f>K13+K34</f>
        <v>350000</v>
      </c>
      <c r="L40" s="35">
        <f>L13+L16+L23+L34+L38+L39</f>
        <v>780000</v>
      </c>
      <c r="M40" s="35">
        <f>M13+M16+M23+M38</f>
        <v>1000000</v>
      </c>
      <c r="N40" s="35">
        <f>N13+N16+N23+N38</f>
        <v>1650000</v>
      </c>
    </row>
    <row r="41" spans="1:14" s="140" customFormat="1" ht="14.25">
      <c r="A41" s="141"/>
      <c r="B41" s="141"/>
      <c r="C41" s="141"/>
      <c r="D41" s="141"/>
      <c r="E41" s="142"/>
      <c r="F41" s="141"/>
      <c r="G41" s="143"/>
      <c r="H41" s="144"/>
      <c r="I41" s="143"/>
      <c r="J41" s="143"/>
      <c r="K41" s="143"/>
      <c r="L41" s="143"/>
      <c r="M41" s="143"/>
      <c r="N41" s="143"/>
    </row>
    <row r="42" spans="7:13" ht="20.25" customHeight="1">
      <c r="G42" s="93"/>
      <c r="K42" s="149" t="s">
        <v>228</v>
      </c>
      <c r="L42" s="149"/>
      <c r="M42" s="149"/>
    </row>
    <row r="43" spans="11:13" ht="26.25" customHeight="1">
      <c r="K43" s="149" t="s">
        <v>72</v>
      </c>
      <c r="L43" s="149"/>
      <c r="M43" s="149"/>
    </row>
  </sheetData>
  <mergeCells count="23">
    <mergeCell ref="F1:N1"/>
    <mergeCell ref="F2:N2"/>
    <mergeCell ref="F3:N3"/>
    <mergeCell ref="C4:L4"/>
    <mergeCell ref="C5:L5"/>
    <mergeCell ref="A6:A9"/>
    <mergeCell ref="B6:B9"/>
    <mergeCell ref="C6:C9"/>
    <mergeCell ref="D6:D9"/>
    <mergeCell ref="E6:E9"/>
    <mergeCell ref="F6:F9"/>
    <mergeCell ref="G6:G9"/>
    <mergeCell ref="H6:N6"/>
    <mergeCell ref="H7:K7"/>
    <mergeCell ref="H8:H9"/>
    <mergeCell ref="I8:I9"/>
    <mergeCell ref="J8:J9"/>
    <mergeCell ref="K8:K9"/>
    <mergeCell ref="K43:M43"/>
    <mergeCell ref="L8:L9"/>
    <mergeCell ref="M8:M9"/>
    <mergeCell ref="N8:N9"/>
    <mergeCell ref="K42:M4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E11" sqref="E11"/>
    </sheetView>
  </sheetViews>
  <sheetFormatPr defaultColWidth="9.00390625" defaultRowHeight="12.75"/>
  <cols>
    <col min="1" max="1" width="17.375" style="0" bestFit="1" customWidth="1"/>
    <col min="2" max="2" width="57.125" style="0" customWidth="1"/>
    <col min="3" max="3" width="11.25390625" style="0" customWidth="1"/>
  </cols>
  <sheetData>
    <row r="1" spans="2:3" ht="12.75">
      <c r="B1" s="188" t="s">
        <v>385</v>
      </c>
      <c r="C1" s="188"/>
    </row>
    <row r="2" spans="2:3" ht="12.75">
      <c r="B2" s="188" t="s">
        <v>386</v>
      </c>
      <c r="C2" s="188"/>
    </row>
    <row r="3" spans="2:3" ht="12.75">
      <c r="B3" s="188" t="s">
        <v>387</v>
      </c>
      <c r="C3" s="188"/>
    </row>
    <row r="4" spans="2:3" ht="12.75">
      <c r="B4" s="188" t="s">
        <v>388</v>
      </c>
      <c r="C4" s="188"/>
    </row>
    <row r="6" spans="1:6" ht="15.75" customHeight="1">
      <c r="A6" s="152" t="s">
        <v>389</v>
      </c>
      <c r="B6" s="152"/>
      <c r="C6" s="152"/>
      <c r="D6" s="5"/>
      <c r="E6" s="145"/>
      <c r="F6" s="145"/>
    </row>
    <row r="7" spans="1:6" ht="15">
      <c r="A7" s="152" t="s">
        <v>390</v>
      </c>
      <c r="B7" s="152"/>
      <c r="C7" s="152"/>
      <c r="D7" s="5"/>
      <c r="E7" s="5"/>
      <c r="F7" s="5"/>
    </row>
    <row r="8" spans="1:6" ht="15">
      <c r="A8" s="152" t="s">
        <v>391</v>
      </c>
      <c r="B8" s="152"/>
      <c r="C8" s="152"/>
      <c r="D8" s="5"/>
      <c r="E8" s="5"/>
      <c r="F8" s="5"/>
    </row>
    <row r="9" spans="1:6" ht="15">
      <c r="A9" s="152" t="s">
        <v>75</v>
      </c>
      <c r="B9" s="152"/>
      <c r="C9" s="152"/>
      <c r="D9" s="5"/>
      <c r="E9" s="5"/>
      <c r="F9" s="5"/>
    </row>
    <row r="11" spans="1:3" ht="15" customHeight="1">
      <c r="A11" s="44" t="s">
        <v>392</v>
      </c>
      <c r="B11" s="4"/>
      <c r="C11" s="4"/>
    </row>
    <row r="12" spans="1:3" s="71" customFormat="1" ht="30" customHeight="1">
      <c r="A12" s="146" t="s">
        <v>393</v>
      </c>
      <c r="B12" s="94" t="s">
        <v>3</v>
      </c>
      <c r="C12" s="94" t="s">
        <v>199</v>
      </c>
    </row>
    <row r="13" spans="1:3" s="52" customFormat="1" ht="47.25" customHeight="1">
      <c r="A13" s="137" t="s">
        <v>394</v>
      </c>
      <c r="B13" s="31" t="s">
        <v>78</v>
      </c>
      <c r="C13" s="11">
        <f>C14</f>
        <v>30000</v>
      </c>
    </row>
    <row r="14" spans="1:3" ht="30.75" customHeight="1">
      <c r="A14" s="137" t="s">
        <v>395</v>
      </c>
      <c r="B14" s="147" t="s">
        <v>396</v>
      </c>
      <c r="C14" s="15">
        <f>C15</f>
        <v>30000</v>
      </c>
    </row>
    <row r="15" spans="1:3" ht="17.25" customHeight="1">
      <c r="A15" s="24" t="s">
        <v>397</v>
      </c>
      <c r="B15" s="13" t="s">
        <v>20</v>
      </c>
      <c r="C15" s="15">
        <v>30000</v>
      </c>
    </row>
    <row r="16" spans="1:3" ht="21" customHeight="1">
      <c r="A16" s="13"/>
      <c r="B16" s="94" t="s">
        <v>247</v>
      </c>
      <c r="C16" s="79">
        <f>C13</f>
        <v>30000</v>
      </c>
    </row>
    <row r="17" spans="1:3" ht="14.25">
      <c r="A17" s="4"/>
      <c r="B17" s="4"/>
      <c r="C17" s="4"/>
    </row>
    <row r="18" spans="1:3" ht="21" customHeight="1">
      <c r="A18" s="44" t="s">
        <v>398</v>
      </c>
      <c r="B18" s="4"/>
      <c r="C18" s="4"/>
    </row>
    <row r="19" spans="1:3" ht="30">
      <c r="A19" s="146" t="s">
        <v>393</v>
      </c>
      <c r="B19" s="94" t="s">
        <v>3</v>
      </c>
      <c r="C19" s="94" t="s">
        <v>199</v>
      </c>
    </row>
    <row r="20" spans="1:3" s="52" customFormat="1" ht="20.25" customHeight="1">
      <c r="A20" s="10" t="s">
        <v>399</v>
      </c>
      <c r="B20" s="10" t="s">
        <v>175</v>
      </c>
      <c r="C20" s="11">
        <f>C21</f>
        <v>30000</v>
      </c>
    </row>
    <row r="21" spans="1:3" ht="14.25">
      <c r="A21" s="13" t="s">
        <v>400</v>
      </c>
      <c r="B21" s="13" t="s">
        <v>176</v>
      </c>
      <c r="C21" s="15">
        <f>C22+C23+C24+C25+C26</f>
        <v>30000</v>
      </c>
    </row>
    <row r="22" spans="1:3" ht="14.25">
      <c r="A22" s="24" t="s">
        <v>401</v>
      </c>
      <c r="B22" s="13" t="s">
        <v>150</v>
      </c>
      <c r="C22" s="15">
        <v>3600</v>
      </c>
    </row>
    <row r="23" spans="1:3" ht="14.25">
      <c r="A23" s="24" t="s">
        <v>402</v>
      </c>
      <c r="B23" s="13" t="s">
        <v>177</v>
      </c>
      <c r="C23" s="15">
        <v>13000</v>
      </c>
    </row>
    <row r="24" spans="1:3" ht="14.25">
      <c r="A24" s="24" t="s">
        <v>403</v>
      </c>
      <c r="B24" s="13" t="s">
        <v>130</v>
      </c>
      <c r="C24" s="15">
        <v>2500</v>
      </c>
    </row>
    <row r="25" spans="1:3" ht="14.25">
      <c r="A25" s="24" t="s">
        <v>404</v>
      </c>
      <c r="B25" s="13" t="s">
        <v>133</v>
      </c>
      <c r="C25" s="15">
        <v>10700</v>
      </c>
    </row>
    <row r="26" spans="1:3" ht="14.25">
      <c r="A26" s="24" t="s">
        <v>405</v>
      </c>
      <c r="B26" s="13" t="s">
        <v>154</v>
      </c>
      <c r="C26" s="13">
        <v>200</v>
      </c>
    </row>
    <row r="27" spans="1:3" ht="20.25" customHeight="1">
      <c r="A27" s="13"/>
      <c r="B27" s="61" t="s">
        <v>406</v>
      </c>
      <c r="C27" s="79">
        <f>C20</f>
        <v>30000</v>
      </c>
    </row>
    <row r="28" spans="1:3" ht="14.25">
      <c r="A28" s="4"/>
      <c r="B28" s="4"/>
      <c r="C28" s="4"/>
    </row>
    <row r="29" spans="1:3" ht="14.25">
      <c r="A29" s="4"/>
      <c r="B29" s="148" t="s">
        <v>228</v>
      </c>
      <c r="C29" s="148"/>
    </row>
    <row r="30" spans="1:3" ht="28.5" customHeight="1">
      <c r="A30" s="4"/>
      <c r="B30" s="149" t="s">
        <v>407</v>
      </c>
      <c r="C30" s="149"/>
    </row>
  </sheetData>
  <mergeCells count="10">
    <mergeCell ref="B1:C1"/>
    <mergeCell ref="B2:C2"/>
    <mergeCell ref="B3:C3"/>
    <mergeCell ref="B4:C4"/>
    <mergeCell ref="B29:C29"/>
    <mergeCell ref="B30:C30"/>
    <mergeCell ref="A6:C6"/>
    <mergeCell ref="A7:C7"/>
    <mergeCell ref="A8:C8"/>
    <mergeCell ref="A9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DanutaM</cp:lastModifiedBy>
  <cp:lastPrinted>2004-01-20T09:49:18Z</cp:lastPrinted>
  <dcterms:created xsi:type="dcterms:W3CDTF">2001-10-29T11:15:42Z</dcterms:created>
  <dcterms:modified xsi:type="dcterms:W3CDTF">2004-03-29T08:48:19Z</dcterms:modified>
  <cp:category/>
  <cp:version/>
  <cp:contentType/>
  <cp:contentStatus/>
</cp:coreProperties>
</file>