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zał nr 1 do 132" sheetId="1" r:id="rId1"/>
    <sheet name="zał nr2 do 132" sheetId="2" r:id="rId2"/>
  </sheets>
  <definedNames>
    <definedName name="_xlnm.Print_Area" localSheetId="0">'zał nr 1 do 132'!$A$1:$E$39</definedName>
    <definedName name="_xlnm.Print_Area" localSheetId="1">'zał nr2 do 132'!$A$1:$L$45</definedName>
  </definedNames>
  <calcPr fullCalcOnLoad="1"/>
</workbook>
</file>

<file path=xl/sharedStrings.xml><?xml version="1.0" encoding="utf-8"?>
<sst xmlns="http://schemas.openxmlformats.org/spreadsheetml/2006/main" count="133" uniqueCount="102">
  <si>
    <t>C  738 100</t>
  </si>
  <si>
    <t>razem dział 700 - Gospodarka mieszkaniowa</t>
  </si>
  <si>
    <t>Zakup nieruchomości gruntowej w Międzyborowie (na cele publiczne)</t>
  </si>
  <si>
    <t>Dział</t>
  </si>
  <si>
    <t>Rozdział</t>
  </si>
  <si>
    <t>010</t>
  </si>
  <si>
    <t>01010</t>
  </si>
  <si>
    <t>Ogółem</t>
  </si>
  <si>
    <t>Przewodniczący Rady Gminy</t>
  </si>
  <si>
    <t>Mirosław Byczak</t>
  </si>
  <si>
    <t>N a z w a</t>
  </si>
  <si>
    <t>Planowane wydatki</t>
  </si>
  <si>
    <t>Dochody</t>
  </si>
  <si>
    <t>§</t>
  </si>
  <si>
    <t>Kwota</t>
  </si>
  <si>
    <t>Razem</t>
  </si>
  <si>
    <t xml:space="preserve">Wydatki  </t>
  </si>
  <si>
    <t xml:space="preserve">Kwota </t>
  </si>
  <si>
    <t>Uzasadnienie:</t>
  </si>
  <si>
    <t xml:space="preserve">                                                    Przewodniczący Rady Gminy</t>
  </si>
  <si>
    <t xml:space="preserve">                                           Mirosław Byczak</t>
  </si>
  <si>
    <t>Zestawienie zmian w planie dochodów  i wydatków   budżetu Gminy Jaktorów</t>
  </si>
  <si>
    <t>Łączne koszty finansowe</t>
  </si>
  <si>
    <t>z tego źródła finansowania</t>
  </si>
  <si>
    <t>kredyty
i pożyczki</t>
  </si>
  <si>
    <t>Lp.</t>
  </si>
  <si>
    <t>Nazwa zadania inwestycyjnego</t>
  </si>
  <si>
    <t>x</t>
  </si>
  <si>
    <t>Razem dział 600 - Transport i łączność</t>
  </si>
  <si>
    <t>Razem dział 010 - Rolnictwo i łowiectwo</t>
  </si>
  <si>
    <t>Zadania inwestycyjne w 2008 r.</t>
  </si>
  <si>
    <t>w złotych</t>
  </si>
  <si>
    <t>Rozdz</t>
  </si>
  <si>
    <t xml:space="preserve">Jednostka organiz. realizująca program lub koordynują-ca  jego wykonanie </t>
  </si>
  <si>
    <t>rok budżetowy 2008 (8+9+10+11)</t>
  </si>
  <si>
    <t>dochody własne jst</t>
  </si>
  <si>
    <t>środki pochodzą
cez innych  źródeł*</t>
  </si>
  <si>
    <t>środki wymienionew art. 5 ust. 1 pkt 2 i 3 u.f.p.</t>
  </si>
  <si>
    <t>Urząd 
Gminy</t>
  </si>
  <si>
    <t>400</t>
  </si>
  <si>
    <t>40002</t>
  </si>
  <si>
    <t>Zakup pompy oraz sprężarki do Stacji Uzdatniania Wody w Kozerach</t>
  </si>
  <si>
    <t>Razem dział 400 - Wytwarzanie i zaopatrywanie w energię elektryczną, gaz i wodę</t>
  </si>
  <si>
    <t>Dokończenie wykonania chodników w ul. Warszawskiej, na odcinku od ul. Ogrodowej do ul.  Chełmońskiego w Jaktorowie oraz zatoki autobusowej w Międzyborowie - stosownie do zawartych w dniu 30.05.2006 r. umów z Województwem Mazowieckim-Mazowieckim Zarządem Dróg Wojewódzkich z siedzibą w Warszawie</t>
  </si>
  <si>
    <t xml:space="preserve">Opracowanie dokumentacji projektowo kosztorysowej ciągu  pieszego w Starych Budach na odc. od wiaduktu CMK do ul. Potockiego w Jaktorowie Kolonii - zgodnie z umową zawartą z Województwem Mazowieckim </t>
  </si>
  <si>
    <t>Sporządzenie map do budowy ulic: Ks. Baranowskiego w Budach Grzybek do drogi Nr 150305 w B.Michałowskich, Armii Ludowej w Międzyborowie,  Jaworowej w Henryszewie,  3 Maja i Walecznych w Grądach</t>
  </si>
  <si>
    <t>Modernizacja drogi gminnej we wsi Budy Stare</t>
  </si>
  <si>
    <t>Opracowanie studium wykonalności ul. Parkowej, Kopernika</t>
  </si>
  <si>
    <t>Regulacja stanu prawnego drogi w Henryszewie</t>
  </si>
  <si>
    <t xml:space="preserve">Opracowanie dokumentacji technicznej na przebudowę dróg gminnych: ul. Parkowa w Chylicach Kolonii, ul. Kopernika  i Kościuszki w Międzyborowie    </t>
  </si>
  <si>
    <t>Zakup zestawu komputerowego i drukarki</t>
  </si>
  <si>
    <t>Zakup sceny aluminiowej z zadaszeniem</t>
  </si>
  <si>
    <t>Razem dział 750 - Administracja publiczna</t>
  </si>
  <si>
    <t>Zakup samochodu pożarniczego dla OSP w Jaktorowie</t>
  </si>
  <si>
    <t>Wykonanie monitoringu Gminy</t>
  </si>
  <si>
    <t>Razem dział 754 - Bezpieczeństwo publiczne i ochrona przeciwpożarowa</t>
  </si>
  <si>
    <t xml:space="preserve">Opracowanie dokumentacji technicznej oświetlenia ulic: Kleeberga  w Kol. Jaktorów,Wyspiańskiego w Chylicach,  Łąkowej, Rycerskiej, Jagiełły i Kolejowej w Sadych Budach </t>
  </si>
  <si>
    <t xml:space="preserve">Opracowanie dokumentacji technicznej oświetlenia ulic: 
a/  ul. Żyrardowskiej w Starych Budach (od ul. Chopina do  wiaduktu CMK), 
b/  ul. Traugutta w Jaktorowie, 
c/  ul.Jagiellońskiej w Międzyborowie, 
d/  ul. Topolowej w Międzyborowie   
</t>
  </si>
  <si>
    <t>razem dział 900 - Gospodarka komunalna i ochrona środowiska</t>
  </si>
  <si>
    <t xml:space="preserve">na rok 2008 </t>
  </si>
  <si>
    <t>0490</t>
  </si>
  <si>
    <t>Wpływy z innych opłat stanowiących dochody jst na podstawie ustaw</t>
  </si>
  <si>
    <t>Wpływy z innych lokalnych opłat pobieranych przez jst na podstawie odrębnych ustaw</t>
  </si>
  <si>
    <t>Dochody od osób prawnych, od osób fizycznych i od innych jednostek nie posiadających osobowości prawnej oraz wydatki związane z ich poborem</t>
  </si>
  <si>
    <t>0340</t>
  </si>
  <si>
    <t>Wpływy z podatku rolnego, podatku leśnego, podatku od czynności cywilnoprawnych ,  podatków i opłat lokalnych od osób prawnych i innych jednostek organizacyjnych</t>
  </si>
  <si>
    <t>Podatek od środków transportowych</t>
  </si>
  <si>
    <t>Wydatki inwestycyjne jednostek  budżetowych</t>
  </si>
  <si>
    <t>Rolnictwo i łowiectwo</t>
  </si>
  <si>
    <t>Infrastruktura wodociągowa i sanitacyjna wsi</t>
  </si>
  <si>
    <t>Wpływy z podatku rolnego, podatku leśnego, podatku od spadków i darowizn,  podatku od czynności cywilnoprawnych  oraz   podatków i opłat lokalnych od osób  fizycznych</t>
  </si>
  <si>
    <t>0500</t>
  </si>
  <si>
    <t>Podatek od czynności cywilnoprawnych</t>
  </si>
  <si>
    <t xml:space="preserve">   </t>
  </si>
  <si>
    <t>Opracowanie dokumentacji wyników badań lokalizacji studni głębinowych na potrzeby rozbudowy i budowy SUW</t>
  </si>
  <si>
    <t>Opracowanie dokumentacji projektowej modernizacji nawierzchni ul. Wł.Jagiełły w Chylicach</t>
  </si>
  <si>
    <t>Różne rozliczenia</t>
  </si>
  <si>
    <t>0360</t>
  </si>
  <si>
    <t>Podatek od spadków i darowizn</t>
  </si>
  <si>
    <t>0920</t>
  </si>
  <si>
    <t>Pozostałe odsetki</t>
  </si>
  <si>
    <t>Różne rozliczenia finansowe</t>
  </si>
  <si>
    <t>Wykonanie odnowy nakładki bitumicznej ulicy Jagiełły w Chylicach</t>
  </si>
  <si>
    <t>C   300 000</t>
  </si>
  <si>
    <t>Wmontowanie trójników w istniejące rurociągi kanalizacji podciśnieniowej oraz ułożenie kabla monitorującego oracę zaworów podciśnieniowych</t>
  </si>
  <si>
    <t>Wykonanie map projektowych ul. Sygietyńskiego w Starych Budach do projektu wodociągu</t>
  </si>
  <si>
    <t>0970</t>
  </si>
  <si>
    <t>Oświata i wychowanie</t>
  </si>
  <si>
    <t>Przedszkola</t>
  </si>
  <si>
    <t>Wpływy z różnych dochodów</t>
  </si>
  <si>
    <t>b) wykonanie sieci wodociągowej z przyłączami we wsi  Sade Budy</t>
  </si>
  <si>
    <t>Opracowanie dokumentacji technicznej i budowa sieci wodociągowej z przyłączami
 a)  w m.  Budy Stare, Budy Zosine,  Budy Grzybek,  Jaktorów Kolonia ,</t>
  </si>
  <si>
    <t>razem poz 1</t>
  </si>
  <si>
    <t>Bezpieczeństwo publiczne i ochrona przeciwpożarowa</t>
  </si>
  <si>
    <t>Komendy wojewódzkie Policji</t>
  </si>
  <si>
    <t>Wpłaty jednostek na fundusz celowy</t>
  </si>
  <si>
    <t>Rady Gminy Jaktorów z dnia 27 czerwca  2008r</t>
  </si>
  <si>
    <r>
      <t xml:space="preserve">     Zwiększa się  dochody własne budżetu Gminy z  tytułu  opłat za zajęcie pasa drogowego, podatku od środków transportowych, podatku od spadków i darowizn, podatku od czynności cywilnoprawnych, odsetek od środków na rachunku bankowym oraz zwrotów za pobyt dzieci  w Przedszkolu Niepublicznym  o łączną kwotę </t>
    </r>
    <r>
      <rPr>
        <b/>
        <sz val="11"/>
        <rFont val="Arial CE"/>
        <family val="0"/>
      </rPr>
      <t>343.750,-zł</t>
    </r>
    <r>
      <rPr>
        <sz val="11"/>
        <rFont val="Arial CE"/>
        <family val="2"/>
      </rPr>
      <t xml:space="preserve"> z przeznaczeniem na  realizację  w </t>
    </r>
    <r>
      <rPr>
        <b/>
        <sz val="11"/>
        <rFont val="Arial CE"/>
        <family val="0"/>
      </rPr>
      <t xml:space="preserve">Dziale  010 - Infrastruktura wodociągowa i sanitacyjna wsi - </t>
    </r>
    <r>
      <rPr>
        <sz val="11"/>
        <rFont val="Arial CE"/>
        <family val="0"/>
      </rPr>
      <t xml:space="preserve">zadania  p.n."Wmontowanie trójników  w istniejące rurociągi kanalizacji podciśnieniowej oraz ułożenie kabla monitorującego pracę zaworów podciśnieniowych" - 300.000,-zł , na wykonanie inwentaryzacji geodezyjnej powykonawczej sieci wodociągowej z przyłączami w mjsc.  Budy Stare, Budy  Zosine, Budy Grzybek, Jaktorów Kolonia - 8.400,-zł, wykonanie sieci wodociągowej we wsi Sade Budy - 24.200,-zł  oraz wykonanie map projektowych ul. Sygietyńskiego w Starych Budach do projektu wodociągu - 7.400,-zł.
 Ponadto w </t>
    </r>
    <r>
      <rPr>
        <b/>
        <sz val="11"/>
        <rFont val="Arial CE"/>
        <family val="0"/>
      </rPr>
      <t>dziale 754 - Bezpieczeństwo publiczne i ochrona przeciwpożarowa</t>
    </r>
    <r>
      <rPr>
        <sz val="11"/>
        <rFont val="Arial CE"/>
        <family val="0"/>
      </rPr>
      <t xml:space="preserve"> przyznaje się kwotę 3.750,-zł na wypłatę  nagród dla policjantów Komisariatu Policji w Jaktorowie.</t>
    </r>
    <r>
      <rPr>
        <sz val="11"/>
        <rFont val="Arial CE"/>
        <family val="2"/>
      </rPr>
      <t xml:space="preserve">
</t>
    </r>
  </si>
  <si>
    <t>Rady Gminy Jaktorów z dnia   27 czerwca 2008r</t>
  </si>
  <si>
    <t>C - inne (pożyczki z WFOŚiGW - 895.000,-zł, środki mieszkańców - 143.100,-zł)</t>
  </si>
  <si>
    <t xml:space="preserve">                                                           Zał.Nr 1 do uchwały Nr XIX/ 132 /2008 </t>
  </si>
  <si>
    <t>Zał Nr 2  do uchwały Nr XIX/132 /2008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</si>
</sst>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1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sz val="11"/>
      <name val="Arial"/>
      <family val="0"/>
    </font>
    <font>
      <b/>
      <sz val="11"/>
      <name val="Arial"/>
      <family val="2"/>
    </font>
    <font>
      <i/>
      <sz val="11"/>
      <name val="Arial"/>
      <family val="0"/>
    </font>
    <font>
      <i/>
      <sz val="10"/>
      <name val="Arial CE"/>
      <family val="0"/>
    </font>
    <font>
      <b/>
      <i/>
      <sz val="11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3" fontId="6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3" fontId="11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1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/>
    </xf>
    <xf numFmtId="3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vertical="top" wrapText="1"/>
    </xf>
    <xf numFmtId="3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4">
      <selection activeCell="D1" sqref="D1:E1"/>
    </sheetView>
  </sheetViews>
  <sheetFormatPr defaultColWidth="9.00390625" defaultRowHeight="12.75"/>
  <cols>
    <col min="1" max="1" width="6.875" style="6" customWidth="1"/>
    <col min="2" max="2" width="9.75390625" style="6" customWidth="1"/>
    <col min="3" max="3" width="6.125" style="6" customWidth="1"/>
    <col min="4" max="4" width="58.625" style="6" customWidth="1"/>
    <col min="5" max="5" width="12.125" style="6" customWidth="1"/>
    <col min="6" max="16384" width="9.125" style="6" customWidth="1"/>
  </cols>
  <sheetData>
    <row r="1" spans="4:5" ht="15" customHeight="1">
      <c r="D1" s="88" t="s">
        <v>100</v>
      </c>
      <c r="E1" s="88"/>
    </row>
    <row r="2" spans="3:5" ht="18.75" customHeight="1">
      <c r="C2" s="89" t="s">
        <v>96</v>
      </c>
      <c r="D2" s="89"/>
      <c r="E2" s="89"/>
    </row>
    <row r="3" spans="3:5" ht="18.75" customHeight="1">
      <c r="C3" s="77"/>
      <c r="D3" s="77"/>
      <c r="E3" s="77"/>
    </row>
    <row r="4" spans="1:5" s="8" customFormat="1" ht="17.25" customHeight="1">
      <c r="A4" s="88" t="s">
        <v>21</v>
      </c>
      <c r="B4" s="88"/>
      <c r="C4" s="88"/>
      <c r="D4" s="88"/>
      <c r="E4" s="88"/>
    </row>
    <row r="5" spans="1:5" s="8" customFormat="1" ht="22.5" customHeight="1">
      <c r="A5" s="90" t="s">
        <v>59</v>
      </c>
      <c r="B5" s="90"/>
      <c r="C5" s="90"/>
      <c r="D5" s="90"/>
      <c r="E5" s="90"/>
    </row>
    <row r="6" spans="1:4" ht="15" customHeight="1">
      <c r="A6" s="92" t="s">
        <v>12</v>
      </c>
      <c r="B6" s="92"/>
      <c r="C6" s="92"/>
      <c r="D6" s="9"/>
    </row>
    <row r="7" spans="1:5" s="7" customFormat="1" ht="20.25" customHeight="1">
      <c r="A7" s="10" t="s">
        <v>3</v>
      </c>
      <c r="B7" s="10" t="s">
        <v>4</v>
      </c>
      <c r="C7" s="10" t="s">
        <v>13</v>
      </c>
      <c r="D7" s="10" t="s">
        <v>10</v>
      </c>
      <c r="E7" s="10" t="s">
        <v>14</v>
      </c>
    </row>
    <row r="8" spans="1:5" s="8" customFormat="1" ht="12.75" customHeight="1">
      <c r="A8" s="10">
        <v>1</v>
      </c>
      <c r="B8" s="10">
        <v>2</v>
      </c>
      <c r="C8" s="10">
        <v>3</v>
      </c>
      <c r="D8" s="10">
        <v>4</v>
      </c>
      <c r="E8" s="11">
        <v>5</v>
      </c>
    </row>
    <row r="9" spans="1:5" s="24" customFormat="1" ht="41.25" customHeight="1">
      <c r="A9" s="31">
        <v>756</v>
      </c>
      <c r="B9" s="19"/>
      <c r="C9" s="34"/>
      <c r="D9" s="35" t="s">
        <v>63</v>
      </c>
      <c r="E9" s="25">
        <f>E10+E12+E15</f>
        <v>280000</v>
      </c>
    </row>
    <row r="10" spans="1:5" s="24" customFormat="1" ht="40.5" customHeight="1">
      <c r="A10" s="19"/>
      <c r="B10" s="32">
        <v>75615</v>
      </c>
      <c r="C10" s="34"/>
      <c r="D10" s="12" t="s">
        <v>65</v>
      </c>
      <c r="E10" s="29">
        <f>E11</f>
        <v>80000</v>
      </c>
    </row>
    <row r="11" spans="1:5" s="30" customFormat="1" ht="18.75" customHeight="1">
      <c r="A11" s="27"/>
      <c r="B11" s="27"/>
      <c r="C11" s="4" t="s">
        <v>64</v>
      </c>
      <c r="D11" s="38" t="s">
        <v>66</v>
      </c>
      <c r="E11" s="29">
        <v>80000</v>
      </c>
    </row>
    <row r="12" spans="1:5" s="30" customFormat="1" ht="39.75" customHeight="1">
      <c r="A12" s="27"/>
      <c r="B12" s="32">
        <v>75616</v>
      </c>
      <c r="C12" s="4"/>
      <c r="D12" s="12" t="s">
        <v>70</v>
      </c>
      <c r="E12" s="29">
        <f>E13+E14</f>
        <v>170000</v>
      </c>
    </row>
    <row r="13" spans="1:5" s="30" customFormat="1" ht="18.75" customHeight="1">
      <c r="A13" s="27"/>
      <c r="B13" s="27"/>
      <c r="C13" s="4" t="s">
        <v>77</v>
      </c>
      <c r="D13" s="38" t="s">
        <v>78</v>
      </c>
      <c r="E13" s="29">
        <v>50000</v>
      </c>
    </row>
    <row r="14" spans="1:5" s="30" customFormat="1" ht="18.75" customHeight="1">
      <c r="A14" s="27"/>
      <c r="B14" s="27"/>
      <c r="C14" s="4" t="s">
        <v>71</v>
      </c>
      <c r="D14" s="52" t="s">
        <v>72</v>
      </c>
      <c r="E14" s="29">
        <v>120000</v>
      </c>
    </row>
    <row r="15" spans="1:5" s="30" customFormat="1" ht="26.25" customHeight="1">
      <c r="A15" s="27"/>
      <c r="B15" s="32">
        <v>75618</v>
      </c>
      <c r="C15" s="33"/>
      <c r="D15" s="12" t="s">
        <v>61</v>
      </c>
      <c r="E15" s="29">
        <f>E16</f>
        <v>30000</v>
      </c>
    </row>
    <row r="16" spans="1:5" s="30" customFormat="1" ht="27" customHeight="1">
      <c r="A16" s="27"/>
      <c r="B16" s="27"/>
      <c r="C16" s="33" t="s">
        <v>60</v>
      </c>
      <c r="D16" s="12" t="s">
        <v>62</v>
      </c>
      <c r="E16" s="29">
        <v>30000</v>
      </c>
    </row>
    <row r="17" spans="1:5" s="30" customFormat="1" ht="19.5" customHeight="1">
      <c r="A17" s="19">
        <v>758</v>
      </c>
      <c r="B17" s="50"/>
      <c r="C17" s="57"/>
      <c r="D17" s="64" t="s">
        <v>76</v>
      </c>
      <c r="E17" s="25">
        <f>E18</f>
        <v>33750</v>
      </c>
    </row>
    <row r="18" spans="1:5" s="30" customFormat="1" ht="19.5" customHeight="1">
      <c r="A18" s="27"/>
      <c r="B18" s="50">
        <v>75814</v>
      </c>
      <c r="C18" s="57"/>
      <c r="D18" s="38" t="s">
        <v>81</v>
      </c>
      <c r="E18" s="29">
        <f>E19</f>
        <v>33750</v>
      </c>
    </row>
    <row r="19" spans="1:5" s="30" customFormat="1" ht="19.5" customHeight="1">
      <c r="A19" s="27"/>
      <c r="B19" s="50"/>
      <c r="C19" s="57" t="s">
        <v>79</v>
      </c>
      <c r="D19" s="76" t="s">
        <v>80</v>
      </c>
      <c r="E19" s="29">
        <v>33750</v>
      </c>
    </row>
    <row r="20" spans="1:5" s="24" customFormat="1" ht="19.5" customHeight="1">
      <c r="A20" s="19">
        <v>801</v>
      </c>
      <c r="B20" s="74"/>
      <c r="C20" s="75"/>
      <c r="D20" s="64" t="s">
        <v>87</v>
      </c>
      <c r="E20" s="25">
        <f>E21</f>
        <v>30000</v>
      </c>
    </row>
    <row r="21" spans="1:5" s="30" customFormat="1" ht="18" customHeight="1">
      <c r="A21" s="27"/>
      <c r="B21" s="50">
        <v>80104</v>
      </c>
      <c r="C21" s="57"/>
      <c r="D21" s="12" t="s">
        <v>88</v>
      </c>
      <c r="E21" s="29">
        <f>E22</f>
        <v>30000</v>
      </c>
    </row>
    <row r="22" spans="1:5" s="30" customFormat="1" ht="16.5" customHeight="1">
      <c r="A22" s="27"/>
      <c r="B22" s="50"/>
      <c r="C22" s="57" t="s">
        <v>86</v>
      </c>
      <c r="D22" s="38" t="s">
        <v>89</v>
      </c>
      <c r="E22" s="29">
        <v>30000</v>
      </c>
    </row>
    <row r="23" spans="1:5" s="37" customFormat="1" ht="17.25" customHeight="1">
      <c r="A23" s="13"/>
      <c r="B23" s="13"/>
      <c r="C23" s="13"/>
      <c r="D23" s="21" t="s">
        <v>15</v>
      </c>
      <c r="E23" s="36">
        <f>E9+E17+E20</f>
        <v>343750</v>
      </c>
    </row>
    <row r="24" spans="1:5" ht="11.25" customHeight="1">
      <c r="A24" s="17"/>
      <c r="B24" s="17"/>
      <c r="C24" s="17"/>
      <c r="D24" s="18"/>
      <c r="E24" s="16"/>
    </row>
    <row r="25" spans="1:4" s="5" customFormat="1" ht="21.75" customHeight="1">
      <c r="A25" s="93" t="s">
        <v>16</v>
      </c>
      <c r="B25" s="93"/>
      <c r="C25" s="93"/>
      <c r="D25" s="93"/>
    </row>
    <row r="26" spans="1:5" s="1" customFormat="1" ht="21.75" customHeight="1">
      <c r="A26" s="14" t="s">
        <v>3</v>
      </c>
      <c r="B26" s="14" t="s">
        <v>4</v>
      </c>
      <c r="C26" s="2" t="s">
        <v>13</v>
      </c>
      <c r="D26" s="2" t="s">
        <v>10</v>
      </c>
      <c r="E26" s="15" t="s">
        <v>17</v>
      </c>
    </row>
    <row r="27" spans="1:5" s="8" customFormat="1" ht="14.25">
      <c r="A27" s="10">
        <v>1</v>
      </c>
      <c r="B27" s="10">
        <v>2</v>
      </c>
      <c r="C27" s="10">
        <v>3</v>
      </c>
      <c r="D27" s="10">
        <v>4</v>
      </c>
      <c r="E27" s="11">
        <v>5</v>
      </c>
    </row>
    <row r="28" spans="1:5" s="8" customFormat="1" ht="21" customHeight="1">
      <c r="A28" s="23" t="s">
        <v>5</v>
      </c>
      <c r="B28" s="19"/>
      <c r="C28" s="23"/>
      <c r="D28" s="53" t="s">
        <v>68</v>
      </c>
      <c r="E28" s="51">
        <f>E29</f>
        <v>340000</v>
      </c>
    </row>
    <row r="29" spans="1:5" s="8" customFormat="1" ht="21" customHeight="1">
      <c r="A29" s="27"/>
      <c r="B29" s="28" t="s">
        <v>6</v>
      </c>
      <c r="C29" s="28"/>
      <c r="D29" s="12" t="s">
        <v>69</v>
      </c>
      <c r="E29" s="26">
        <f>E30</f>
        <v>340000</v>
      </c>
    </row>
    <row r="30" spans="1:5" s="8" customFormat="1" ht="20.25" customHeight="1">
      <c r="A30" s="10"/>
      <c r="B30" s="10"/>
      <c r="C30" s="10">
        <v>6050</v>
      </c>
      <c r="D30" s="20" t="s">
        <v>67</v>
      </c>
      <c r="E30" s="26">
        <v>340000</v>
      </c>
    </row>
    <row r="31" spans="1:5" s="8" customFormat="1" ht="19.5" customHeight="1">
      <c r="A31" s="74">
        <v>754</v>
      </c>
      <c r="B31" s="74"/>
      <c r="C31" s="74"/>
      <c r="D31" s="81" t="s">
        <v>93</v>
      </c>
      <c r="E31" s="26">
        <f>E32</f>
        <v>3750</v>
      </c>
    </row>
    <row r="32" spans="1:5" s="8" customFormat="1" ht="18.75" customHeight="1">
      <c r="A32" s="82"/>
      <c r="B32" s="82">
        <v>75404</v>
      </c>
      <c r="C32" s="83"/>
      <c r="D32" s="84" t="s">
        <v>94</v>
      </c>
      <c r="E32" s="26">
        <f>E33</f>
        <v>3750</v>
      </c>
    </row>
    <row r="33" spans="1:5" s="8" customFormat="1" ht="17.25" customHeight="1">
      <c r="A33" s="82"/>
      <c r="B33" s="83"/>
      <c r="C33" s="82">
        <v>3000</v>
      </c>
      <c r="D33" s="84" t="s">
        <v>95</v>
      </c>
      <c r="E33" s="26">
        <v>3750</v>
      </c>
    </row>
    <row r="34" spans="1:5" s="22" customFormat="1" ht="24" customHeight="1">
      <c r="A34" s="21"/>
      <c r="B34" s="21"/>
      <c r="C34" s="21"/>
      <c r="D34" s="21" t="s">
        <v>15</v>
      </c>
      <c r="E34" s="36">
        <f>E28+E31</f>
        <v>343750</v>
      </c>
    </row>
    <row r="35" spans="1:5" ht="18" customHeight="1">
      <c r="A35" s="1"/>
      <c r="B35" s="3" t="s">
        <v>18</v>
      </c>
      <c r="C35" s="3"/>
      <c r="D35" s="1"/>
      <c r="E35" s="1"/>
    </row>
    <row r="36" spans="1:5" ht="178.5" customHeight="1">
      <c r="A36" s="94" t="s">
        <v>97</v>
      </c>
      <c r="B36" s="94"/>
      <c r="C36" s="94"/>
      <c r="D36" s="94"/>
      <c r="E36" s="94"/>
    </row>
    <row r="37" spans="1:5" ht="13.5" customHeight="1">
      <c r="A37" s="6" t="s">
        <v>73</v>
      </c>
      <c r="D37" s="91" t="s">
        <v>19</v>
      </c>
      <c r="E37" s="91"/>
    </row>
    <row r="38" ht="9.75" customHeight="1"/>
    <row r="39" spans="4:5" ht="15" customHeight="1">
      <c r="D39" s="91" t="s">
        <v>20</v>
      </c>
      <c r="E39" s="91"/>
    </row>
  </sheetData>
  <mergeCells count="9">
    <mergeCell ref="D37:E37"/>
    <mergeCell ref="D39:E39"/>
    <mergeCell ref="A6:C6"/>
    <mergeCell ref="A25:D25"/>
    <mergeCell ref="A36:E36"/>
    <mergeCell ref="D1:E1"/>
    <mergeCell ref="C2:E2"/>
    <mergeCell ref="A4:E4"/>
    <mergeCell ref="A5:E5"/>
  </mergeCells>
  <printOptions/>
  <pageMargins left="0.62" right="0.41" top="0.35" bottom="0.27" header="0.23" footer="0.19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H1" sqref="H1:K1"/>
    </sheetView>
  </sheetViews>
  <sheetFormatPr defaultColWidth="9.00390625" defaultRowHeight="12.75"/>
  <cols>
    <col min="1" max="1" width="4.625" style="39" customWidth="1"/>
    <col min="2" max="2" width="6.75390625" style="39" customWidth="1"/>
    <col min="3" max="3" width="7.25390625" style="39" customWidth="1"/>
    <col min="4" max="4" width="6.00390625" style="39" customWidth="1"/>
    <col min="5" max="5" width="38.75390625" style="39" customWidth="1"/>
    <col min="6" max="6" width="11.125" style="39" customWidth="1"/>
    <col min="7" max="7" width="12.875" style="39" customWidth="1"/>
    <col min="8" max="8" width="11.375" style="39" customWidth="1"/>
    <col min="9" max="9" width="11.25390625" style="39" customWidth="1"/>
    <col min="10" max="10" width="10.75390625" style="39" customWidth="1"/>
    <col min="11" max="11" width="10.375" style="39" customWidth="1"/>
    <col min="12" max="12" width="10.875" style="39" customWidth="1"/>
    <col min="13" max="16384" width="9.125" style="39" customWidth="1"/>
  </cols>
  <sheetData>
    <row r="1" spans="8:11" ht="12.75">
      <c r="H1" s="99" t="s">
        <v>101</v>
      </c>
      <c r="I1" s="99"/>
      <c r="J1" s="99"/>
      <c r="K1" s="99"/>
    </row>
    <row r="2" spans="7:12" ht="16.5" customHeight="1">
      <c r="G2" s="99" t="s">
        <v>98</v>
      </c>
      <c r="H2" s="99"/>
      <c r="I2" s="99"/>
      <c r="J2" s="99"/>
      <c r="K2" s="99"/>
      <c r="L2" s="99"/>
    </row>
    <row r="3" ht="13.5" customHeight="1"/>
    <row r="4" spans="1:12" ht="18.75" customHeight="1">
      <c r="A4" s="118" t="s">
        <v>30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8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65" t="s">
        <v>31</v>
      </c>
    </row>
    <row r="6" spans="1:12" ht="16.5" customHeight="1">
      <c r="A6" s="119" t="s">
        <v>25</v>
      </c>
      <c r="B6" s="119" t="s">
        <v>3</v>
      </c>
      <c r="C6" s="119" t="s">
        <v>32</v>
      </c>
      <c r="D6" s="119" t="s">
        <v>13</v>
      </c>
      <c r="E6" s="113" t="s">
        <v>26</v>
      </c>
      <c r="F6" s="113" t="s">
        <v>22</v>
      </c>
      <c r="G6" s="113" t="s">
        <v>11</v>
      </c>
      <c r="H6" s="113"/>
      <c r="I6" s="113"/>
      <c r="J6" s="113"/>
      <c r="K6" s="113"/>
      <c r="L6" s="87" t="s">
        <v>33</v>
      </c>
    </row>
    <row r="7" spans="1:12" ht="12.75">
      <c r="A7" s="119"/>
      <c r="B7" s="119"/>
      <c r="C7" s="119"/>
      <c r="D7" s="119"/>
      <c r="E7" s="113"/>
      <c r="F7" s="113"/>
      <c r="G7" s="113" t="s">
        <v>34</v>
      </c>
      <c r="H7" s="113" t="s">
        <v>23</v>
      </c>
      <c r="I7" s="113"/>
      <c r="J7" s="113"/>
      <c r="K7" s="113"/>
      <c r="L7" s="111"/>
    </row>
    <row r="8" spans="1:12" ht="12.75">
      <c r="A8" s="119"/>
      <c r="B8" s="119"/>
      <c r="C8" s="119"/>
      <c r="D8" s="119"/>
      <c r="E8" s="113"/>
      <c r="F8" s="113"/>
      <c r="G8" s="113"/>
      <c r="H8" s="113" t="s">
        <v>35</v>
      </c>
      <c r="I8" s="113" t="s">
        <v>24</v>
      </c>
      <c r="J8" s="114" t="s">
        <v>36</v>
      </c>
      <c r="K8" s="117" t="s">
        <v>37</v>
      </c>
      <c r="L8" s="111"/>
    </row>
    <row r="9" spans="1:12" ht="12.75">
      <c r="A9" s="119"/>
      <c r="B9" s="119"/>
      <c r="C9" s="119"/>
      <c r="D9" s="119"/>
      <c r="E9" s="113"/>
      <c r="F9" s="113"/>
      <c r="G9" s="113"/>
      <c r="H9" s="113"/>
      <c r="I9" s="113"/>
      <c r="J9" s="115"/>
      <c r="K9" s="117"/>
      <c r="L9" s="111"/>
    </row>
    <row r="10" spans="1:12" ht="31.5" customHeight="1">
      <c r="A10" s="119"/>
      <c r="B10" s="119"/>
      <c r="C10" s="119"/>
      <c r="D10" s="119"/>
      <c r="E10" s="113"/>
      <c r="F10" s="113"/>
      <c r="G10" s="113"/>
      <c r="H10" s="113"/>
      <c r="I10" s="113"/>
      <c r="J10" s="116"/>
      <c r="K10" s="117"/>
      <c r="L10" s="112"/>
    </row>
    <row r="11" spans="1:12" ht="11.25" customHeight="1">
      <c r="A11" s="66">
        <v>1</v>
      </c>
      <c r="B11" s="66">
        <v>2</v>
      </c>
      <c r="C11" s="66">
        <v>3</v>
      </c>
      <c r="D11" s="66">
        <v>4</v>
      </c>
      <c r="E11" s="66">
        <v>5</v>
      </c>
      <c r="F11" s="66">
        <v>6</v>
      </c>
      <c r="G11" s="66">
        <v>7</v>
      </c>
      <c r="H11" s="66">
        <v>8</v>
      </c>
      <c r="I11" s="66">
        <v>9</v>
      </c>
      <c r="J11" s="66">
        <v>10</v>
      </c>
      <c r="K11" s="66">
        <v>11</v>
      </c>
      <c r="L11" s="66">
        <v>12</v>
      </c>
    </row>
    <row r="12" spans="1:12" ht="51" customHeight="1">
      <c r="A12" s="66">
        <v>1</v>
      </c>
      <c r="B12" s="67" t="s">
        <v>5</v>
      </c>
      <c r="C12" s="67" t="s">
        <v>6</v>
      </c>
      <c r="D12" s="66">
        <v>6050</v>
      </c>
      <c r="E12" s="56" t="s">
        <v>91</v>
      </c>
      <c r="F12" s="54">
        <f aca="true" t="shared" si="0" ref="F12:F19">G12</f>
        <v>864500</v>
      </c>
      <c r="G12" s="54">
        <v>864500</v>
      </c>
      <c r="H12" s="54">
        <v>126400</v>
      </c>
      <c r="I12" s="66"/>
      <c r="J12" s="54" t="s">
        <v>0</v>
      </c>
      <c r="K12" s="66"/>
      <c r="L12" s="59" t="s">
        <v>38</v>
      </c>
    </row>
    <row r="13" spans="1:12" ht="24.75" customHeight="1">
      <c r="A13" s="95"/>
      <c r="B13" s="96"/>
      <c r="C13" s="96"/>
      <c r="D13" s="97"/>
      <c r="E13" s="69" t="s">
        <v>90</v>
      </c>
      <c r="F13" s="54">
        <f t="shared" si="0"/>
        <v>24200</v>
      </c>
      <c r="G13" s="54">
        <f>H13</f>
        <v>24200</v>
      </c>
      <c r="H13" s="54">
        <v>24200</v>
      </c>
      <c r="I13" s="66"/>
      <c r="J13" s="54"/>
      <c r="K13" s="66"/>
      <c r="L13" s="59"/>
    </row>
    <row r="14" spans="1:12" ht="19.5" customHeight="1">
      <c r="A14" s="68"/>
      <c r="B14" s="78"/>
      <c r="C14" s="78"/>
      <c r="D14" s="79"/>
      <c r="E14" s="80" t="s">
        <v>92</v>
      </c>
      <c r="F14" s="54">
        <f t="shared" si="0"/>
        <v>888700</v>
      </c>
      <c r="G14" s="54">
        <f>SUM(G12:G13)</f>
        <v>888700</v>
      </c>
      <c r="H14" s="54">
        <f>SUM(H12:H13)</f>
        <v>150600</v>
      </c>
      <c r="I14" s="66"/>
      <c r="J14" s="54">
        <v>738100</v>
      </c>
      <c r="K14" s="66"/>
      <c r="L14" s="59"/>
    </row>
    <row r="15" spans="1:12" ht="37.5" customHeight="1">
      <c r="A15" s="68">
        <v>2</v>
      </c>
      <c r="B15" s="67" t="s">
        <v>5</v>
      </c>
      <c r="C15" s="67" t="s">
        <v>6</v>
      </c>
      <c r="D15" s="66">
        <v>6050</v>
      </c>
      <c r="E15" s="69" t="s">
        <v>85</v>
      </c>
      <c r="F15" s="54">
        <f t="shared" si="0"/>
        <v>7400</v>
      </c>
      <c r="G15" s="54">
        <f>H15</f>
        <v>7400</v>
      </c>
      <c r="H15" s="54">
        <v>7400</v>
      </c>
      <c r="I15" s="66"/>
      <c r="J15" s="54"/>
      <c r="K15" s="66"/>
      <c r="L15" s="59"/>
    </row>
    <row r="16" spans="1:12" ht="39" customHeight="1">
      <c r="A16" s="68">
        <v>3</v>
      </c>
      <c r="B16" s="67" t="s">
        <v>5</v>
      </c>
      <c r="C16" s="67" t="s">
        <v>6</v>
      </c>
      <c r="D16" s="66">
        <v>6050</v>
      </c>
      <c r="E16" s="69" t="s">
        <v>74</v>
      </c>
      <c r="F16" s="54">
        <f t="shared" si="0"/>
        <v>35000</v>
      </c>
      <c r="G16" s="54">
        <f>H16</f>
        <v>35000</v>
      </c>
      <c r="H16" s="54">
        <v>35000</v>
      </c>
      <c r="I16" s="66"/>
      <c r="J16" s="66"/>
      <c r="K16" s="66"/>
      <c r="L16" s="59" t="s">
        <v>38</v>
      </c>
    </row>
    <row r="17" spans="1:12" ht="39" customHeight="1">
      <c r="A17" s="68">
        <v>4</v>
      </c>
      <c r="B17" s="67" t="s">
        <v>5</v>
      </c>
      <c r="C17" s="67" t="s">
        <v>6</v>
      </c>
      <c r="D17" s="66">
        <v>6050</v>
      </c>
      <c r="E17" s="69" t="s">
        <v>84</v>
      </c>
      <c r="F17" s="54">
        <f t="shared" si="0"/>
        <v>300000</v>
      </c>
      <c r="G17" s="54">
        <f>H17</f>
        <v>300000</v>
      </c>
      <c r="H17" s="54">
        <v>300000</v>
      </c>
      <c r="I17" s="66"/>
      <c r="J17" s="66"/>
      <c r="K17" s="66"/>
      <c r="L17" s="59"/>
    </row>
    <row r="18" spans="1:12" ht="18" customHeight="1">
      <c r="A18" s="110" t="s">
        <v>29</v>
      </c>
      <c r="B18" s="85"/>
      <c r="C18" s="85"/>
      <c r="D18" s="85"/>
      <c r="E18" s="86"/>
      <c r="F18" s="55">
        <f t="shared" si="0"/>
        <v>1231100</v>
      </c>
      <c r="G18" s="55">
        <f>G14+G15+G16+G17</f>
        <v>1231100</v>
      </c>
      <c r="H18" s="55">
        <f>H14+H15+H16+H17</f>
        <v>493000</v>
      </c>
      <c r="I18" s="66"/>
      <c r="J18" s="55">
        <v>738100</v>
      </c>
      <c r="K18" s="66"/>
      <c r="L18" s="66"/>
    </row>
    <row r="19" spans="1:12" ht="24" customHeight="1">
      <c r="A19" s="66">
        <v>5</v>
      </c>
      <c r="B19" s="67" t="s">
        <v>39</v>
      </c>
      <c r="C19" s="67" t="s">
        <v>40</v>
      </c>
      <c r="D19" s="66">
        <v>6060</v>
      </c>
      <c r="E19" s="70" t="s">
        <v>41</v>
      </c>
      <c r="F19" s="54">
        <f t="shared" si="0"/>
        <v>40000</v>
      </c>
      <c r="G19" s="54">
        <f>H19</f>
        <v>40000</v>
      </c>
      <c r="H19" s="54">
        <v>40000</v>
      </c>
      <c r="I19" s="66"/>
      <c r="J19" s="71"/>
      <c r="K19" s="66"/>
      <c r="L19" s="59" t="s">
        <v>38</v>
      </c>
    </row>
    <row r="20" spans="1:12" s="44" customFormat="1" ht="22.5" customHeight="1">
      <c r="A20" s="105" t="s">
        <v>42</v>
      </c>
      <c r="B20" s="106"/>
      <c r="C20" s="106"/>
      <c r="D20" s="106"/>
      <c r="E20" s="107"/>
      <c r="F20" s="55">
        <f>SUM(F19)</f>
        <v>40000</v>
      </c>
      <c r="G20" s="55">
        <f>SUM(G19)</f>
        <v>40000</v>
      </c>
      <c r="H20" s="55">
        <f>SUM(H19)</f>
        <v>40000</v>
      </c>
      <c r="I20" s="48"/>
      <c r="J20" s="49"/>
      <c r="K20" s="48"/>
      <c r="L20" s="48"/>
    </row>
    <row r="21" spans="1:12" ht="100.5" customHeight="1">
      <c r="A21" s="66">
        <v>6</v>
      </c>
      <c r="B21" s="66">
        <v>600</v>
      </c>
      <c r="C21" s="66">
        <v>60013</v>
      </c>
      <c r="D21" s="66">
        <v>6050</v>
      </c>
      <c r="E21" s="56" t="s">
        <v>43</v>
      </c>
      <c r="F21" s="60">
        <f aca="true" t="shared" si="1" ref="F21:G40">G21</f>
        <v>238825</v>
      </c>
      <c r="G21" s="60">
        <f t="shared" si="1"/>
        <v>238825</v>
      </c>
      <c r="H21" s="60">
        <v>238825</v>
      </c>
      <c r="I21" s="48"/>
      <c r="J21" s="49"/>
      <c r="K21" s="48"/>
      <c r="L21" s="59" t="s">
        <v>38</v>
      </c>
    </row>
    <row r="22" spans="1:12" ht="73.5" customHeight="1">
      <c r="A22" s="66">
        <v>7</v>
      </c>
      <c r="B22" s="66">
        <v>600</v>
      </c>
      <c r="C22" s="66">
        <v>60013</v>
      </c>
      <c r="D22" s="66">
        <v>6050</v>
      </c>
      <c r="E22" s="63" t="s">
        <v>44</v>
      </c>
      <c r="F22" s="60">
        <f t="shared" si="1"/>
        <v>162800</v>
      </c>
      <c r="G22" s="60">
        <f t="shared" si="1"/>
        <v>162800</v>
      </c>
      <c r="H22" s="60">
        <v>162800</v>
      </c>
      <c r="I22" s="48"/>
      <c r="J22" s="49"/>
      <c r="K22" s="48"/>
      <c r="L22" s="59" t="s">
        <v>38</v>
      </c>
    </row>
    <row r="23" spans="1:12" ht="62.25" customHeight="1">
      <c r="A23" s="66">
        <v>8</v>
      </c>
      <c r="B23" s="66">
        <v>600</v>
      </c>
      <c r="C23" s="66">
        <v>60016</v>
      </c>
      <c r="D23" s="66">
        <v>6050</v>
      </c>
      <c r="E23" s="70" t="s">
        <v>45</v>
      </c>
      <c r="F23" s="60">
        <f>G23</f>
        <v>71000</v>
      </c>
      <c r="G23" s="60">
        <f>H23</f>
        <v>71000</v>
      </c>
      <c r="H23" s="60">
        <v>71000</v>
      </c>
      <c r="I23" s="61"/>
      <c r="J23" s="62"/>
      <c r="K23" s="61"/>
      <c r="L23" s="59" t="s">
        <v>38</v>
      </c>
    </row>
    <row r="24" spans="1:12" ht="24" customHeight="1">
      <c r="A24" s="66">
        <v>9</v>
      </c>
      <c r="B24" s="66">
        <v>600</v>
      </c>
      <c r="C24" s="66">
        <v>60016</v>
      </c>
      <c r="D24" s="66">
        <v>6050</v>
      </c>
      <c r="E24" s="63" t="s">
        <v>46</v>
      </c>
      <c r="F24" s="60">
        <f t="shared" si="1"/>
        <v>450000</v>
      </c>
      <c r="G24" s="60">
        <f t="shared" si="1"/>
        <v>450000</v>
      </c>
      <c r="H24" s="60">
        <v>450000</v>
      </c>
      <c r="I24" s="61"/>
      <c r="J24" s="62"/>
      <c r="K24" s="61"/>
      <c r="L24" s="59" t="s">
        <v>38</v>
      </c>
    </row>
    <row r="25" spans="1:12" ht="23.25" customHeight="1">
      <c r="A25" s="66">
        <v>10</v>
      </c>
      <c r="B25" s="66">
        <v>600</v>
      </c>
      <c r="C25" s="66">
        <v>60016</v>
      </c>
      <c r="D25" s="66">
        <v>6050</v>
      </c>
      <c r="E25" s="63" t="s">
        <v>47</v>
      </c>
      <c r="F25" s="60">
        <f t="shared" si="1"/>
        <v>15500</v>
      </c>
      <c r="G25" s="60">
        <f t="shared" si="1"/>
        <v>15500</v>
      </c>
      <c r="H25" s="60">
        <v>15500</v>
      </c>
      <c r="I25" s="61"/>
      <c r="J25" s="62"/>
      <c r="K25" s="61"/>
      <c r="L25" s="59" t="s">
        <v>38</v>
      </c>
    </row>
    <row r="26" spans="1:12" ht="24.75" customHeight="1">
      <c r="A26" s="66">
        <v>11</v>
      </c>
      <c r="B26" s="66">
        <v>600</v>
      </c>
      <c r="C26" s="66">
        <v>60016</v>
      </c>
      <c r="D26" s="66">
        <v>6050</v>
      </c>
      <c r="E26" s="63" t="s">
        <v>48</v>
      </c>
      <c r="F26" s="60">
        <f t="shared" si="1"/>
        <v>7000</v>
      </c>
      <c r="G26" s="60">
        <f t="shared" si="1"/>
        <v>7000</v>
      </c>
      <c r="H26" s="60">
        <v>7000</v>
      </c>
      <c r="I26" s="61"/>
      <c r="J26" s="62"/>
      <c r="K26" s="61"/>
      <c r="L26" s="59" t="s">
        <v>38</v>
      </c>
    </row>
    <row r="27" spans="1:12" ht="49.5" customHeight="1">
      <c r="A27" s="66">
        <v>12</v>
      </c>
      <c r="B27" s="66">
        <v>600</v>
      </c>
      <c r="C27" s="66">
        <v>60016</v>
      </c>
      <c r="D27" s="66">
        <v>6050</v>
      </c>
      <c r="E27" s="70" t="s">
        <v>49</v>
      </c>
      <c r="F27" s="60">
        <f t="shared" si="1"/>
        <v>111600</v>
      </c>
      <c r="G27" s="60">
        <f t="shared" si="1"/>
        <v>111600</v>
      </c>
      <c r="H27" s="60">
        <v>111600</v>
      </c>
      <c r="I27" s="61"/>
      <c r="J27" s="62"/>
      <c r="K27" s="61"/>
      <c r="L27" s="59" t="s">
        <v>38</v>
      </c>
    </row>
    <row r="28" spans="1:12" ht="36.75" customHeight="1">
      <c r="A28" s="66">
        <v>13</v>
      </c>
      <c r="B28" s="66">
        <v>600</v>
      </c>
      <c r="C28" s="66">
        <v>60016</v>
      </c>
      <c r="D28" s="66">
        <v>6050</v>
      </c>
      <c r="E28" s="70" t="s">
        <v>75</v>
      </c>
      <c r="F28" s="60">
        <f t="shared" si="1"/>
        <v>50000</v>
      </c>
      <c r="G28" s="60">
        <f t="shared" si="1"/>
        <v>50000</v>
      </c>
      <c r="H28" s="60">
        <v>50000</v>
      </c>
      <c r="I28" s="61"/>
      <c r="J28" s="62"/>
      <c r="K28" s="61"/>
      <c r="L28" s="59" t="s">
        <v>38</v>
      </c>
    </row>
    <row r="29" spans="1:12" ht="24.75" customHeight="1">
      <c r="A29" s="68">
        <v>14</v>
      </c>
      <c r="B29" s="66">
        <v>600</v>
      </c>
      <c r="C29" s="66">
        <v>60016</v>
      </c>
      <c r="D29" s="66">
        <v>6050</v>
      </c>
      <c r="E29" s="72" t="s">
        <v>82</v>
      </c>
      <c r="F29" s="60">
        <f t="shared" si="1"/>
        <v>700000</v>
      </c>
      <c r="G29" s="60">
        <f t="shared" si="1"/>
        <v>700000</v>
      </c>
      <c r="H29" s="60">
        <v>700000</v>
      </c>
      <c r="I29" s="61"/>
      <c r="J29" s="62"/>
      <c r="K29" s="61"/>
      <c r="L29" s="59" t="s">
        <v>38</v>
      </c>
    </row>
    <row r="30" spans="1:12" s="44" customFormat="1" ht="20.25" customHeight="1">
      <c r="A30" s="100" t="s">
        <v>28</v>
      </c>
      <c r="B30" s="101"/>
      <c r="C30" s="101"/>
      <c r="D30" s="101"/>
      <c r="E30" s="102"/>
      <c r="F30" s="41">
        <f>G30</f>
        <v>1806725</v>
      </c>
      <c r="G30" s="41">
        <f>H30</f>
        <v>1806725</v>
      </c>
      <c r="H30" s="41">
        <f>SUM(H21:H29)</f>
        <v>1806725</v>
      </c>
      <c r="I30" s="42"/>
      <c r="J30" s="43"/>
      <c r="K30" s="42"/>
      <c r="L30" s="42"/>
    </row>
    <row r="31" spans="1:12" ht="24" customHeight="1">
      <c r="A31" s="59">
        <v>15</v>
      </c>
      <c r="B31" s="59">
        <v>700</v>
      </c>
      <c r="C31" s="59">
        <v>70005</v>
      </c>
      <c r="D31" s="59">
        <v>6060</v>
      </c>
      <c r="E31" s="63" t="s">
        <v>2</v>
      </c>
      <c r="F31" s="60">
        <f>G31</f>
        <v>200000</v>
      </c>
      <c r="G31" s="60">
        <f>H31</f>
        <v>200000</v>
      </c>
      <c r="H31" s="60">
        <v>200000</v>
      </c>
      <c r="I31" s="61"/>
      <c r="J31" s="62"/>
      <c r="K31" s="61"/>
      <c r="L31" s="59" t="s">
        <v>38</v>
      </c>
    </row>
    <row r="32" spans="1:12" s="44" customFormat="1" ht="20.25" customHeight="1">
      <c r="A32" s="100" t="s">
        <v>1</v>
      </c>
      <c r="B32" s="101"/>
      <c r="C32" s="101"/>
      <c r="D32" s="101"/>
      <c r="E32" s="102"/>
      <c r="F32" s="41">
        <f>SUM(F31)</f>
        <v>200000</v>
      </c>
      <c r="G32" s="41">
        <f>SUM(G31)</f>
        <v>200000</v>
      </c>
      <c r="H32" s="41">
        <f>SUM(H31)</f>
        <v>200000</v>
      </c>
      <c r="I32" s="42"/>
      <c r="J32" s="43"/>
      <c r="K32" s="42"/>
      <c r="L32" s="58"/>
    </row>
    <row r="33" spans="1:12" ht="16.5" customHeight="1">
      <c r="A33" s="66">
        <v>16</v>
      </c>
      <c r="B33" s="66">
        <v>750</v>
      </c>
      <c r="C33" s="66">
        <v>75023</v>
      </c>
      <c r="D33" s="66">
        <v>6060</v>
      </c>
      <c r="E33" s="63" t="s">
        <v>50</v>
      </c>
      <c r="F33" s="60">
        <f t="shared" si="1"/>
        <v>10000</v>
      </c>
      <c r="G33" s="60">
        <f>H33</f>
        <v>10000</v>
      </c>
      <c r="H33" s="60">
        <v>10000</v>
      </c>
      <c r="I33" s="61"/>
      <c r="J33" s="62"/>
      <c r="K33" s="61"/>
      <c r="L33" s="108" t="s">
        <v>38</v>
      </c>
    </row>
    <row r="34" spans="1:12" ht="16.5" customHeight="1">
      <c r="A34" s="66">
        <v>17</v>
      </c>
      <c r="B34" s="66">
        <v>750</v>
      </c>
      <c r="C34" s="66">
        <v>75023</v>
      </c>
      <c r="D34" s="66">
        <v>6060</v>
      </c>
      <c r="E34" s="63" t="s">
        <v>51</v>
      </c>
      <c r="F34" s="60">
        <f t="shared" si="1"/>
        <v>60000</v>
      </c>
      <c r="G34" s="60">
        <f>H34</f>
        <v>60000</v>
      </c>
      <c r="H34" s="60">
        <v>60000</v>
      </c>
      <c r="I34" s="61"/>
      <c r="J34" s="62"/>
      <c r="K34" s="61"/>
      <c r="L34" s="109"/>
    </row>
    <row r="35" spans="1:12" ht="20.25" customHeight="1">
      <c r="A35" s="100" t="s">
        <v>52</v>
      </c>
      <c r="B35" s="101"/>
      <c r="C35" s="101"/>
      <c r="D35" s="101"/>
      <c r="E35" s="102"/>
      <c r="F35" s="41">
        <f t="shared" si="1"/>
        <v>70000</v>
      </c>
      <c r="G35" s="41">
        <f>SUM(G33:G34)</f>
        <v>70000</v>
      </c>
      <c r="H35" s="41">
        <f>SUM(H33:H34)</f>
        <v>70000</v>
      </c>
      <c r="I35" s="61"/>
      <c r="J35" s="62"/>
      <c r="K35" s="61"/>
      <c r="L35" s="61"/>
    </row>
    <row r="36" spans="1:12" ht="24" customHeight="1">
      <c r="A36" s="66">
        <v>18</v>
      </c>
      <c r="B36" s="66">
        <v>754</v>
      </c>
      <c r="C36" s="66">
        <v>75412</v>
      </c>
      <c r="D36" s="66">
        <v>6060</v>
      </c>
      <c r="E36" s="63" t="s">
        <v>53</v>
      </c>
      <c r="F36" s="60">
        <f>G36</f>
        <v>400000</v>
      </c>
      <c r="G36" s="60">
        <v>400000</v>
      </c>
      <c r="H36" s="60">
        <v>100000</v>
      </c>
      <c r="I36" s="61"/>
      <c r="J36" s="62" t="s">
        <v>83</v>
      </c>
      <c r="K36" s="61"/>
      <c r="L36" s="61"/>
    </row>
    <row r="37" spans="1:12" ht="16.5" customHeight="1">
      <c r="A37" s="66">
        <v>19</v>
      </c>
      <c r="B37" s="66">
        <v>754</v>
      </c>
      <c r="C37" s="66">
        <v>75495</v>
      </c>
      <c r="D37" s="66">
        <v>6050</v>
      </c>
      <c r="E37" s="63" t="s">
        <v>54</v>
      </c>
      <c r="F37" s="60">
        <f>G37</f>
        <v>150000</v>
      </c>
      <c r="G37" s="60">
        <f>H37</f>
        <v>150000</v>
      </c>
      <c r="H37" s="60">
        <v>150000</v>
      </c>
      <c r="I37" s="61"/>
      <c r="J37" s="62"/>
      <c r="K37" s="61"/>
      <c r="L37" s="59" t="s">
        <v>38</v>
      </c>
    </row>
    <row r="38" spans="1:12" ht="19.5" customHeight="1">
      <c r="A38" s="100" t="s">
        <v>55</v>
      </c>
      <c r="B38" s="101"/>
      <c r="C38" s="101"/>
      <c r="D38" s="101"/>
      <c r="E38" s="102"/>
      <c r="F38" s="41">
        <f>SUM(F36:F37)</f>
        <v>550000</v>
      </c>
      <c r="G38" s="41">
        <f>SUM(G36:G37)</f>
        <v>550000</v>
      </c>
      <c r="H38" s="41">
        <f>SUM(H36:H37)</f>
        <v>250000</v>
      </c>
      <c r="I38" s="61"/>
      <c r="J38" s="41">
        <v>300000</v>
      </c>
      <c r="K38" s="61"/>
      <c r="L38" s="61"/>
    </row>
    <row r="39" spans="1:12" ht="60.75" customHeight="1">
      <c r="A39" s="66">
        <v>20</v>
      </c>
      <c r="B39" s="66">
        <v>900</v>
      </c>
      <c r="C39" s="66">
        <v>90015</v>
      </c>
      <c r="D39" s="66">
        <v>6050</v>
      </c>
      <c r="E39" s="63" t="s">
        <v>56</v>
      </c>
      <c r="F39" s="60">
        <f t="shared" si="1"/>
        <v>40000</v>
      </c>
      <c r="G39" s="60">
        <f t="shared" si="1"/>
        <v>40000</v>
      </c>
      <c r="H39" s="60">
        <v>40000</v>
      </c>
      <c r="I39" s="61"/>
      <c r="J39" s="62"/>
      <c r="K39" s="61"/>
      <c r="L39" s="59" t="s">
        <v>38</v>
      </c>
    </row>
    <row r="40" spans="1:12" ht="87.75" customHeight="1">
      <c r="A40" s="66">
        <v>21</v>
      </c>
      <c r="B40" s="66">
        <v>900</v>
      </c>
      <c r="C40" s="66">
        <v>90015</v>
      </c>
      <c r="D40" s="66">
        <v>6050</v>
      </c>
      <c r="E40" s="70" t="s">
        <v>57</v>
      </c>
      <c r="F40" s="60">
        <f t="shared" si="1"/>
        <v>60000</v>
      </c>
      <c r="G40" s="60">
        <f t="shared" si="1"/>
        <v>60000</v>
      </c>
      <c r="H40" s="60">
        <v>60000</v>
      </c>
      <c r="I40" s="61"/>
      <c r="J40" s="62"/>
      <c r="K40" s="61"/>
      <c r="L40" s="59" t="s">
        <v>38</v>
      </c>
    </row>
    <row r="41" spans="1:12" s="44" customFormat="1" ht="16.5" customHeight="1">
      <c r="A41" s="105" t="s">
        <v>58</v>
      </c>
      <c r="B41" s="106"/>
      <c r="C41" s="106"/>
      <c r="D41" s="106"/>
      <c r="E41" s="107"/>
      <c r="F41" s="41">
        <f>F39+F40</f>
        <v>100000</v>
      </c>
      <c r="G41" s="41">
        <f>G39+G40</f>
        <v>100000</v>
      </c>
      <c r="H41" s="41">
        <f>H39+H40</f>
        <v>100000</v>
      </c>
      <c r="I41" s="41">
        <f>SUM(I21:I22)</f>
        <v>0</v>
      </c>
      <c r="J41" s="41">
        <f>SUM(J21:J22)</f>
        <v>0</v>
      </c>
      <c r="K41" s="41">
        <f>SUM(K21:K22)</f>
        <v>0</v>
      </c>
      <c r="L41" s="41"/>
    </row>
    <row r="42" spans="1:12" ht="18" customHeight="1">
      <c r="A42" s="103" t="s">
        <v>7</v>
      </c>
      <c r="B42" s="103"/>
      <c r="C42" s="103"/>
      <c r="D42" s="103"/>
      <c r="E42" s="103"/>
      <c r="F42" s="60">
        <f>G42</f>
        <v>3997825</v>
      </c>
      <c r="G42" s="45">
        <f>G18+G20+G30+G32+G35+G38+G41</f>
        <v>3997825</v>
      </c>
      <c r="H42" s="60">
        <f>H18+H20+H30+H32+H35+H38+H41</f>
        <v>2959725</v>
      </c>
      <c r="I42" s="60">
        <v>0</v>
      </c>
      <c r="J42" s="60">
        <f>J18+J38</f>
        <v>1038100</v>
      </c>
      <c r="K42" s="60">
        <v>0</v>
      </c>
      <c r="L42" s="46" t="s">
        <v>27</v>
      </c>
    </row>
    <row r="43" spans="1:12" ht="18.75" customHeight="1">
      <c r="A43" s="104" t="s">
        <v>99</v>
      </c>
      <c r="B43" s="104"/>
      <c r="C43" s="104"/>
      <c r="D43" s="104"/>
      <c r="E43" s="104"/>
      <c r="F43" s="104"/>
      <c r="G43" s="104"/>
      <c r="H43" s="73"/>
      <c r="I43" s="73"/>
      <c r="J43" s="73"/>
      <c r="K43" s="73"/>
      <c r="L43" s="47"/>
    </row>
    <row r="44" spans="9:12" ht="12.75">
      <c r="I44" s="99" t="s">
        <v>8</v>
      </c>
      <c r="J44" s="99"/>
      <c r="K44" s="99"/>
      <c r="L44" s="99"/>
    </row>
    <row r="45" spans="1:12" ht="26.25" customHeight="1">
      <c r="A45" s="98"/>
      <c r="B45" s="98"/>
      <c r="C45" s="98"/>
      <c r="D45" s="98"/>
      <c r="E45" s="98"/>
      <c r="I45" s="99" t="s">
        <v>9</v>
      </c>
      <c r="J45" s="99"/>
      <c r="K45" s="99"/>
      <c r="L45" s="99"/>
    </row>
  </sheetData>
  <mergeCells count="31">
    <mergeCell ref="G2:L2"/>
    <mergeCell ref="H1:K1"/>
    <mergeCell ref="A4:L4"/>
    <mergeCell ref="A6:A10"/>
    <mergeCell ref="B6:B10"/>
    <mergeCell ref="C6:C10"/>
    <mergeCell ref="D6:D10"/>
    <mergeCell ref="E6:E10"/>
    <mergeCell ref="F6:F10"/>
    <mergeCell ref="G6:K6"/>
    <mergeCell ref="L6:L10"/>
    <mergeCell ref="G7:G10"/>
    <mergeCell ref="H7:K7"/>
    <mergeCell ref="H8:H10"/>
    <mergeCell ref="I8:I10"/>
    <mergeCell ref="J8:J10"/>
    <mergeCell ref="K8:K10"/>
    <mergeCell ref="L33:L34"/>
    <mergeCell ref="A18:E18"/>
    <mergeCell ref="A20:E20"/>
    <mergeCell ref="A30:E30"/>
    <mergeCell ref="A13:D13"/>
    <mergeCell ref="A45:E45"/>
    <mergeCell ref="I45:L45"/>
    <mergeCell ref="A35:E35"/>
    <mergeCell ref="A38:E38"/>
    <mergeCell ref="A42:E42"/>
    <mergeCell ref="A43:G43"/>
    <mergeCell ref="I44:L44"/>
    <mergeCell ref="A41:E41"/>
    <mergeCell ref="A32:E32"/>
  </mergeCells>
  <printOptions/>
  <pageMargins left="0.45" right="0.15748031496062992" top="0.4" bottom="0.31496062992125984" header="0.2362204724409449" footer="0.15748031496062992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2008-06-27T08:05:56Z</cp:lastPrinted>
  <dcterms:created xsi:type="dcterms:W3CDTF">2001-03-21T13:01:08Z</dcterms:created>
  <dcterms:modified xsi:type="dcterms:W3CDTF">2008-06-30T07:22:31Z</dcterms:modified>
  <cp:category/>
  <cp:version/>
  <cp:contentType/>
  <cp:contentStatus/>
</cp:coreProperties>
</file>