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l nr 1 do 12" sheetId="1" r:id="rId1"/>
    <sheet name="zal nr 2 do 12" sheetId="2" r:id="rId2"/>
    <sheet name="zal nr 3 do 12" sheetId="3" r:id="rId3"/>
    <sheet name="zal nr 4 do 12" sheetId="4" r:id="rId4"/>
  </sheets>
  <definedNames/>
  <calcPr fullCalcOnLoad="1"/>
</workbook>
</file>

<file path=xl/sharedStrings.xml><?xml version="1.0" encoding="utf-8"?>
<sst xmlns="http://schemas.openxmlformats.org/spreadsheetml/2006/main" count="202" uniqueCount="124">
  <si>
    <t>Załącznik nr 1 do zarządzenia  nr 12 /2010  Wójta Gminy Jaktorów  z dnia 29 marca  2010r</t>
  </si>
  <si>
    <t>na podstawie uchwały nr XLIV/286/2010 Rady Gminy Jaktorów z dnia 29 marca 2010r.</t>
  </si>
  <si>
    <t>DOCHODY</t>
  </si>
  <si>
    <t>Dział</t>
  </si>
  <si>
    <t>Rozdz</t>
  </si>
  <si>
    <t>§</t>
  </si>
  <si>
    <t>Nazwa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</si>
  <si>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</si>
  <si>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</si>
  <si>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</si>
  <si>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</si>
  <si>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</si>
  <si>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</si>
  <si>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</si>
  <si>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</si>
  <si>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</si>
  <si>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</si>
  <si>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Gospodarka mieszkaniowa</t>
  </si>
  <si>
    <t>Gospodarka gruntami i nieruchomościami</t>
  </si>
  <si>
    <t>0770</t>
  </si>
  <si>
    <t>Wpłaty z tytułu odpłatnego nabycia prawa własności oraz prawa użytkowania wieczystego nieruchomości</t>
  </si>
  <si>
    <t>Dochody od osób prawnych, od osób fizycznych i od innych jednostek nie posiadających osobowości prawnej oraz wydatki związane z ich poborem</t>
  </si>
  <si>
    <t>Wpływy z podatku rolnego, podatku leśnego, podatku od czynności cywilnoprawnych ,  podatków i opłat lokalnych od osób prawnych i innych jednostek organizacyjnych</t>
  </si>
  <si>
    <t>0340</t>
  </si>
  <si>
    <t>Podatek od środków transportowych</t>
  </si>
  <si>
    <t>Różne rozliczenia</t>
  </si>
  <si>
    <t>Część oświatowa subwencji ogólnej dla jst</t>
  </si>
  <si>
    <t>Subwencje ogólne z budżetu państwa</t>
  </si>
  <si>
    <t>Gospodarka komunalna i ochrona środowiska</t>
  </si>
  <si>
    <t>Wpływy i wydatki związane z gromadzeniem środków z opłat i kar za korzystanie ze środowiska</t>
  </si>
  <si>
    <t>0690</t>
  </si>
  <si>
    <t>Wpływy z różnych opłat</t>
  </si>
  <si>
    <t>Dochody ogółem</t>
  </si>
  <si>
    <t>Uzasadnienie:</t>
  </si>
  <si>
    <t xml:space="preserve">Zmniejsza się w dziale 758 - Różne rozliczenia  część oświatową subwencji ogólnej o kwotę 210.728,00 zł zgodnie z pismem Nr ST3/4820/2/10 Ministra Finansów oraz zwiększa się planowane ze sprzedaży nieruchomości   dochody majątkowe o kwotę 820.190,00 zł  i wpływy z podatku od środków transportowych od osób prawnych  - o  kwotę 1.685.764,00 zł.
</t>
  </si>
  <si>
    <t xml:space="preserve">       Ponadto w dziale 900 - Gospodarka komunalna i ochrona środowiska  wprowadza się zmiany  w związku z likwidacją gminnego funduszu ochrony środowiska i gospodarki wodnej (Dz.U.Nr 215, poz. 1664 z 2009r) </t>
  </si>
  <si>
    <t>Wójt Gminy</t>
  </si>
  <si>
    <t>Maciej Śliwerski</t>
  </si>
  <si>
    <t>Załącznik nr 2 do zarządzenia  nr 12 /2010  Wójta Gminy Jaktorów</t>
  </si>
  <si>
    <t>z dnia 29 marca 2010r</t>
  </si>
  <si>
    <t>Zestawienie zmian w planie wydatków Urzędu Gminy Jaktorów na rok 2010</t>
  </si>
  <si>
    <t>Planowane wydatki na 2010 r</t>
  </si>
  <si>
    <t>Rozdział</t>
  </si>
  <si>
    <t>Nazwa działu i rozdziału</t>
  </si>
  <si>
    <t xml:space="preserve"> Po zmianie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</si>
  <si>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</si>
  <si>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</si>
  <si>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</si>
  <si>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</si>
  <si>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</si>
  <si>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</si>
  <si>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600</t>
  </si>
  <si>
    <t>Transport i łączność</t>
  </si>
  <si>
    <t>60013</t>
  </si>
  <si>
    <t>Drogi publiczne wojewódzkie</t>
  </si>
  <si>
    <t>60016</t>
  </si>
  <si>
    <t>Drogi publiczne gminne</t>
  </si>
  <si>
    <t>4270</t>
  </si>
  <si>
    <t>Zakup usług remontowych</t>
  </si>
  <si>
    <t>4300</t>
  </si>
  <si>
    <t>Zakup usług pozostałych</t>
  </si>
  <si>
    <t>Działalność usługowa</t>
  </si>
  <si>
    <t>Plany zagospodarowania przestrzennego</t>
  </si>
  <si>
    <t>Administracja publiczna</t>
  </si>
  <si>
    <t>75023</t>
  </si>
  <si>
    <t>Urzędy gmin</t>
  </si>
  <si>
    <t>4010</t>
  </si>
  <si>
    <t>Wynagrodzenia osobowe pracowników</t>
  </si>
  <si>
    <t>4110</t>
  </si>
  <si>
    <t>Skladki na ubezpieczenia spoleczne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</si>
  <si>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</si>
  <si>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</si>
  <si>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</si>
  <si>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</si>
  <si>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</si>
  <si>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</si>
  <si>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75075</t>
  </si>
  <si>
    <t>Promocja jednostek samorządu terytorialnego</t>
  </si>
  <si>
    <t>Bezpieczeństwo publiczne i ochrona przeciwpożarowa</t>
  </si>
  <si>
    <t>Ochotnicze straże pożarne</t>
  </si>
  <si>
    <t>6060</t>
  </si>
  <si>
    <t>Wydatki na zakupy inwestycyjne jednostek budżetowych</t>
  </si>
  <si>
    <t>75495</t>
  </si>
  <si>
    <t>Pozostała działalność</t>
  </si>
  <si>
    <t>4260</t>
  </si>
  <si>
    <t>Zakup energii</t>
  </si>
  <si>
    <t>Oświata i wychowanie</t>
  </si>
  <si>
    <t>Szkoły podstawowe</t>
  </si>
  <si>
    <t>80104</t>
  </si>
  <si>
    <t xml:space="preserve">Przedszkola </t>
  </si>
  <si>
    <t>Dotacje celowe przekazane gminie na zadania bieżące realizowane  przez jst na podstawie porozumień</t>
  </si>
  <si>
    <t>80195</t>
  </si>
  <si>
    <t>Ochrona zdrowia</t>
  </si>
  <si>
    <t>Zwalczanie narkomanii</t>
  </si>
  <si>
    <t>Przeciwdziałanie alkoholizmowi</t>
  </si>
  <si>
    <t>Świadczenia społeczne</t>
  </si>
  <si>
    <t>Oświetlenie ulic, placów i dróg</t>
  </si>
  <si>
    <t>90019</t>
  </si>
  <si>
    <t>Wydatki ogółem</t>
  </si>
  <si>
    <t>wydatki bieżące</t>
  </si>
  <si>
    <t>razem 2.057.783 zł</t>
  </si>
  <si>
    <r>
      <t>Dział 600 - Transport i łączność</t>
    </r>
    <r>
      <rPr>
        <sz val="10"/>
        <rFont val="Arial CE"/>
        <family val="2"/>
      </rPr>
      <t xml:space="preserve"> - zwieksza się wydatki  o kwotę 1.712.400 zł, z tego na remonty dróg i ulic gminnych o kwotę 1.650.000 zł oraz na wydatki  związane z doradztwem i konsultingiem w zakresie zamówień publicznych - o kwotę 62.400 zł, 
</t>
    </r>
    <r>
      <rPr>
        <u val="single"/>
        <sz val="10"/>
        <rFont val="Arial CE"/>
        <family val="2"/>
      </rPr>
      <t xml:space="preserve">Dział 710 - Działalność usługowa </t>
    </r>
    <r>
      <rPr>
        <sz val="10"/>
        <rFont val="Arial CE"/>
        <family val="2"/>
      </rPr>
      <t xml:space="preserve">- zwieksza się o kwotę 37.000 zł  wydatki bieżące,  związane z  wykonaniem dodatkowych opracowań planistycznych, 
</t>
    </r>
    <r>
      <rPr>
        <u val="single"/>
        <sz val="10"/>
        <rFont val="Arial CE"/>
        <family val="2"/>
      </rPr>
      <t>Dział 750 - Administracja publiczna</t>
    </r>
    <r>
      <rPr>
        <sz val="10"/>
        <rFont val="Arial CE"/>
        <family val="2"/>
      </rPr>
      <t xml:space="preserve"> - zwiększa się wydatki  o kwotę 124.310,00 zł, z tego na wynagrodzenia osobowe i pochodne - 71.470,00 zł, wynagrodzenia bezosobowe (zobowiązania 2009r) - 7.340,00 zł,  oraz wydatki rzeczowe, jak zakup notebooka i drobnego wyposażenia, remont klatki  schodowej, wymiana rynien na budynku Urzędu - razem 40.500 zł, oraz zwiększa się  o kwotę 5.000 zł wydatki na promocję gminy (przewóz osób), 
</t>
    </r>
    <r>
      <rPr>
        <u val="single"/>
        <sz val="10"/>
        <rFont val="Arial CE"/>
        <family val="2"/>
      </rPr>
      <t>Dział 754 - Bezpieczeństwo publiczne i ochrona  przeciwpożarowa</t>
    </r>
    <r>
      <rPr>
        <sz val="10"/>
        <rFont val="Arial CE"/>
        <family val="2"/>
      </rPr>
      <t xml:space="preserve"> - zwiększa się wydatki o kwotę 12.000 zł na wydatki rzeczowe związane z bieżącym utrzymaniem monitoringu w gminie, 
</t>
    </r>
    <r>
      <rPr>
        <u val="single"/>
        <sz val="10"/>
        <rFont val="Arial CE"/>
        <family val="2"/>
      </rPr>
      <t>Dział 801 - Oświata i wychowanie</t>
    </r>
    <r>
      <rPr>
        <sz val="10"/>
        <rFont val="Arial CE"/>
        <family val="2"/>
      </rPr>
      <t xml:space="preserve"> -  zwiększa się  plan wydatków Urzędu Gminy w Jaktorowie o kwotę 20.000 zł z przeznaczeniem na   zwrot kosztów pobytu dzieci z terenu gminy w placówkach opiekuńczych innych jst. 
</t>
    </r>
    <r>
      <rPr>
        <u val="single"/>
        <sz val="10"/>
        <rFont val="Arial CE"/>
        <family val="2"/>
      </rPr>
      <t>Dział 851 - Ochrona zdrowia</t>
    </r>
    <r>
      <rPr>
        <sz val="10"/>
        <rFont val="Arial CE"/>
        <family val="2"/>
      </rPr>
      <t xml:space="preserve"> - zwiększa się wydatki   o kwotę 23.263 zł, z tego:
a)  w zakresie zwalczania narkomanii o kwotę 8.000 zł, z tego na wynagrodzenia bezosobowe - 8.000 zł , 
pozostałe wydatki rzeczowe - o 6.263 zł. 
</t>
    </r>
    <r>
      <rPr>
        <u val="single"/>
        <sz val="10"/>
        <rFont val="Arial CE"/>
        <family val="2"/>
      </rPr>
      <t>Dział 900 - Gospodarka komunalna i ochrona środowiska</t>
    </r>
    <r>
      <rPr>
        <sz val="10"/>
        <rFont val="Arial CE"/>
        <family val="2"/>
      </rPr>
      <t xml:space="preserve"> - zwiększa się wydatki na oświetlenie ulic (koszty energii i inne wydatki rzeczowe) o kwotę 104.000 zł.
Ponadto z uwagi na likwidację gminnego funduszu ochrony środowiska zabezpiecza się wydatki na ten cel w budżecie gmin - kwota 24.810 zł.</t>
    </r>
  </si>
  <si>
    <t>wydatki majątkowe</t>
  </si>
  <si>
    <t>razem  1.508.800 zł</t>
  </si>
  <si>
    <r>
      <t>Dział 010 - Rolnictwo i łowiectwo</t>
    </r>
    <r>
      <rPr>
        <sz val="10"/>
        <rFont val="Arial CE"/>
        <family val="2"/>
      </rPr>
      <t xml:space="preserve"> - zwiększa się wydatki na realizację inwestycji o kwotę 620.000 zł, z tego: na opracowanie dokumentacji technicznej budowy stacji uzdatniania wody w Grądach wraz z zasilaniem elektrycznym 120.000 zł , opracowanie projektu technicznego sieci wodociągowej w mjsc. Grądy, Henryszew, Budy Stare, Budy Zosine - etap IV - 50.000 zł  oraz na budowę  w 2010r sieci wodociągowej we wsi Budy Stare, Budy Zosine -  300.000 zł (etap III). Ponadto zabezpiecza się kwotę 150.000 zł na wmontowanie trójników w istniejące rurociagi kanalizacji podciśnieniowej . 
</t>
    </r>
    <r>
      <rPr>
        <u val="single"/>
        <sz val="10"/>
        <rFont val="Arial"/>
        <family val="2"/>
      </rPr>
      <t>Dział 600 - Transport i łączność</t>
    </r>
    <r>
      <rPr>
        <sz val="10"/>
        <rFont val="Arial CE"/>
        <family val="2"/>
      </rPr>
      <t xml:space="preserve"> - zwiększa się wydatki o kwotę 292.800 zł, z tego na koszty nadzoru inwestorskiego w zakresie realizacji zadania "Budowa chodnika w ciągu drogi Nr 719" - 5.000 zł, wypłatę odszkodowania  za działki w związku z przebudową ulicy Parkowej w Jaktorowie - 270.000 zł oraz na  wydatki związane z opracowaniem map i projektu ciągu pieszo-rowerowego (zobow. 2009r) - 17.800 zł,
</t>
    </r>
    <r>
      <rPr>
        <u val="single"/>
        <sz val="10"/>
        <rFont val="Arial"/>
        <family val="2"/>
      </rPr>
      <t>Dział 754 - Bezpieczeństwo publiczne i ochrona przeciwpożarowa</t>
    </r>
    <r>
      <rPr>
        <sz val="10"/>
        <rFont val="Arial CE"/>
        <family val="2"/>
      </rPr>
      <t xml:space="preserve">  - kwotę 12.500 zł zabezpiecza się na opracowanie studium wykonalności  projektu "Wsparcie systemu 
ratowniczo-gaśniczego na obszarze Gminy Jaktorów w celu zwiększenia skuteczności działań  ratowniczych i usuwania skutków zagrożeń naturalnych i poważnych awarii poprzez
zakup specjalistycznego sprzętu dla jednostek OSP Międzyborów i OSP Jaktorów, 
</t>
    </r>
    <r>
      <rPr>
        <u val="single"/>
        <sz val="10"/>
        <rFont val="Arial"/>
        <family val="2"/>
      </rPr>
      <t xml:space="preserve">Dział 801 - Oświata i wychowanie </t>
    </r>
    <r>
      <rPr>
        <sz val="10"/>
        <rFont val="Arial CE"/>
        <family val="2"/>
      </rPr>
      <t xml:space="preserve">- zwiększa się wydatki inwestycyjne o kwotę 513.500 zł, z tego na  wymianę okien i drzwi w sali gimnastycznej w Międzyborowie - 81.000 zł, 
opracowanie studium wykonalności i   dokumentacji technicznej  projektu "Zwiększenie wykorzystania odnawialnych źródeł  energii i poprawa jakości powietrza poprzez
 modernizację systemów ogrzewania obiektów użyteczności publicznej w Gminie Jaktorów tj.  Zespołu Szkolno-Przedszkolnego w Jaktorowie oraz Zespołu Szkół Publicznych 
w Międzyborowie" - razem 82.500 zł oraz realizację zadania inwestycyjnego pn. "Poprawa jakości nauczania i wyrównanie szans edukacyjnych dzieci i młodzieży wiejskiej przez 
budowę przedszkola, organizację klas "O", biblioteki, hali sportowejwraz z łącznikiem przy Zespole Szkół Publicznych w Międzyborowie - 350.000 zł (realizacja  w latach 2010 - 2012),-
 wydatki realizuje Urząd Gminy.
 </t>
    </r>
    <r>
      <rPr>
        <u val="single"/>
        <sz val="10"/>
        <rFont val="Arial"/>
        <family val="2"/>
      </rPr>
      <t>Dział 900 - Gospodarka komunalna i ochrona środowiska -</t>
    </r>
    <r>
      <rPr>
        <sz val="10"/>
        <rFont val="Arial CE"/>
        <family val="2"/>
      </rPr>
      <t xml:space="preserve"> kwotę 70.000 zł zabezpiecza się na wykonanie oświetlenia ulicy Jaworowej w Henryszewie, 
ul. Okulickiego w Jaktorowie Kolonii oraz ul. Wyspiańskiego w Chylicach (w części na istniejących słupach, w części  budowa nowej linii).</t>
    </r>
  </si>
  <si>
    <t xml:space="preserve">                                                   Zał. Nr 3  do  zarządzenia  Nr 12/2010</t>
  </si>
  <si>
    <t xml:space="preserve">                                                                                                                                            Wójta Gminy Jaktorów</t>
  </si>
  <si>
    <t xml:space="preserve">                                                                                                                                            z dnia  29 marca   2010r</t>
  </si>
  <si>
    <t>Zestawienie zmian w planie wydatków Zespołu Szkolno-Przedszkolnego w  Jaktorowie na rok 2010</t>
  </si>
  <si>
    <t xml:space="preserve"> </t>
  </si>
  <si>
    <t>N a z w a</t>
  </si>
  <si>
    <t>Plan przed zmianą</t>
  </si>
  <si>
    <t>Zmniejszenie -
Zwiększenie +</t>
  </si>
  <si>
    <t>Plan po zmianie</t>
  </si>
  <si>
    <t>801</t>
  </si>
  <si>
    <t>80101</t>
  </si>
  <si>
    <t>Szkoly podstawowe</t>
  </si>
  <si>
    <t>Zespół Szkolno-Przedszkolny w Jaktorowie  - plan wydatków  ogółem po zmianie</t>
  </si>
  <si>
    <t>Uzasadnienie : Zwiększa  się plan wydatków  na rok 2010  na remont hali gimnastycznej  o kwotę 31.000 zł stosownie do uchwały Nr XLIV/286/2010 Rady Gminy Jaktorów z dnia 29.marca 2010r</t>
  </si>
  <si>
    <t xml:space="preserve">                                                   Zał. Nr 4  do  zarządzenia  Nr 12/2010</t>
  </si>
  <si>
    <t xml:space="preserve">                                                                                                                                            z dnia  29 marca    2010r</t>
  </si>
  <si>
    <t>Zestawienie zmian w planie wydatków Zespołu Szkół Publicznych w Międzyborowie na rok 2010</t>
  </si>
  <si>
    <t>Zespół Szkół Publicznych w Międzyborowie  - plan wydatków  ogółem po zmianie</t>
  </si>
  <si>
    <t>Uzasadnienie : Zwiększa  się plan wydatków  na rok 2010 o kwotę 60.000 zł  na remont podłogi  w sali gimnastycznej, tj.  cyklinowanie i malowanie podłogi  -  stosownie do uchwały Nr XLIV/286/2010 Rady Gminy Jaktorów z dnia 29 marca 2010r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</si>
</sst>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11"/>
      <name val="Arial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name val="Arial CE"/>
      <family val="2"/>
    </font>
    <font>
      <i/>
      <sz val="10"/>
      <name val="Arial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6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1" fillId="0" borderId="0" xfId="20" applyFont="1" applyFill="1" applyBorder="1" applyAlignment="1">
      <alignment horizontal="center"/>
      <protection/>
    </xf>
    <xf numFmtId="164" fontId="3" fillId="0" borderId="0" xfId="0" applyFont="1" applyBorder="1" applyAlignment="1">
      <alignment horizontal="left"/>
    </xf>
    <xf numFmtId="164" fontId="1" fillId="0" borderId="0" xfId="20" applyFont="1" applyFill="1" applyAlignment="1">
      <alignment horizontal="center"/>
      <protection/>
    </xf>
    <xf numFmtId="164" fontId="3" fillId="0" borderId="0" xfId="0" applyFont="1" applyAlignment="1">
      <alignment horizontal="left"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5" fontId="9" fillId="0" borderId="5" xfId="0" applyNumberFormat="1" applyFont="1" applyBorder="1" applyAlignment="1">
      <alignment/>
    </xf>
    <xf numFmtId="165" fontId="10" fillId="0" borderId="6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vertical="top" wrapText="1"/>
    </xf>
    <xf numFmtId="165" fontId="0" fillId="0" borderId="7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>
      <alignment vertical="top" wrapText="1"/>
    </xf>
    <xf numFmtId="165" fontId="10" fillId="0" borderId="7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4" fontId="11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Fill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5" xfId="0" applyNumberFormat="1" applyFont="1" applyBorder="1" applyAlignment="1">
      <alignment/>
    </xf>
    <xf numFmtId="164" fontId="9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vertical="center"/>
    </xf>
    <xf numFmtId="164" fontId="13" fillId="0" borderId="1" xfId="0" applyFont="1" applyBorder="1" applyAlignment="1">
      <alignment horizontal="center" vertical="center"/>
    </xf>
    <xf numFmtId="164" fontId="0" fillId="0" borderId="4" xfId="0" applyFont="1" applyFill="1" applyBorder="1" applyAlignment="1">
      <alignment vertical="top" wrapText="1"/>
    </xf>
    <xf numFmtId="165" fontId="14" fillId="0" borderId="5" xfId="0" applyNumberFormat="1" applyFont="1" applyBorder="1" applyAlignment="1">
      <alignment/>
    </xf>
    <xf numFmtId="165" fontId="14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14" fillId="0" borderId="1" xfId="0" applyFont="1" applyBorder="1" applyAlignment="1">
      <alignment horizontal="center"/>
    </xf>
    <xf numFmtId="164" fontId="14" fillId="0" borderId="1" xfId="0" applyFont="1" applyFill="1" applyBorder="1" applyAlignment="1">
      <alignment/>
    </xf>
    <xf numFmtId="164" fontId="9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vertical="center"/>
    </xf>
    <xf numFmtId="164" fontId="15" fillId="0" borderId="0" xfId="0" applyFont="1" applyAlignment="1">
      <alignment/>
    </xf>
    <xf numFmtId="164" fontId="3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left" vertical="top" wrapText="1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center"/>
    </xf>
    <xf numFmtId="164" fontId="1" fillId="0" borderId="0" xfId="20" applyFont="1" applyFill="1" applyBorder="1" applyAlignment="1">
      <alignment horizontal="left"/>
      <protection/>
    </xf>
    <xf numFmtId="164" fontId="1" fillId="0" borderId="0" xfId="20" applyFont="1" applyBorder="1" applyAlignment="1">
      <alignment horizontal="center"/>
      <protection/>
    </xf>
    <xf numFmtId="164" fontId="12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8" xfId="0" applyFont="1" applyBorder="1" applyAlignment="1">
      <alignment horizontal="left"/>
    </xf>
    <xf numFmtId="164" fontId="3" fillId="0" borderId="0" xfId="0" applyFont="1" applyAlignment="1">
      <alignment/>
    </xf>
    <xf numFmtId="164" fontId="12" fillId="0" borderId="8" xfId="0" applyFont="1" applyBorder="1" applyAlignment="1">
      <alignment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3" fillId="0" borderId="5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4" fontId="11" fillId="0" borderId="1" xfId="0" applyFont="1" applyBorder="1" applyAlignment="1">
      <alignment/>
    </xf>
    <xf numFmtId="165" fontId="10" fillId="0" borderId="1" xfId="20" applyNumberFormat="1" applyFont="1" applyBorder="1" applyAlignment="1">
      <alignment vertical="center"/>
      <protection/>
    </xf>
    <xf numFmtId="165" fontId="8" fillId="0" borderId="1" xfId="0" applyNumberFormat="1" applyFont="1" applyBorder="1" applyAlignment="1">
      <alignment horizontal="right" vertical="center"/>
    </xf>
    <xf numFmtId="164" fontId="0" fillId="0" borderId="5" xfId="0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4" fontId="14" fillId="0" borderId="1" xfId="0" applyFont="1" applyFill="1" applyBorder="1" applyAlignment="1">
      <alignment vertical="top" wrapText="1"/>
    </xf>
    <xf numFmtId="165" fontId="1" fillId="0" borderId="1" xfId="20" applyNumberFormat="1" applyBorder="1" applyAlignment="1">
      <alignment vertical="center"/>
      <protection/>
    </xf>
    <xf numFmtId="164" fontId="6" fillId="0" borderId="5" xfId="0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 wrapText="1"/>
    </xf>
    <xf numFmtId="165" fontId="1" fillId="0" borderId="5" xfId="20" applyNumberFormat="1" applyBorder="1" applyAlignment="1">
      <alignment vertical="center"/>
      <protection/>
    </xf>
    <xf numFmtId="166" fontId="4" fillId="0" borderId="5" xfId="20" applyNumberFormat="1" applyFont="1" applyBorder="1" applyAlignment="1">
      <alignment horizontal="center" vertical="center"/>
      <protection/>
    </xf>
    <xf numFmtId="166" fontId="4" fillId="0" borderId="7" xfId="20" applyNumberFormat="1" applyFont="1" applyBorder="1" applyAlignment="1">
      <alignment horizontal="center" vertical="center"/>
      <protection/>
    </xf>
    <xf numFmtId="164" fontId="4" fillId="0" borderId="7" xfId="20" applyFont="1" applyBorder="1" applyAlignment="1">
      <alignment vertical="center" wrapText="1"/>
      <protection/>
    </xf>
    <xf numFmtId="165" fontId="4" fillId="0" borderId="5" xfId="20" applyNumberFormat="1" applyFont="1" applyBorder="1" applyAlignment="1">
      <alignment vertical="center"/>
      <protection/>
    </xf>
    <xf numFmtId="166" fontId="1" fillId="0" borderId="5" xfId="20" applyNumberFormat="1" applyFont="1" applyBorder="1" applyAlignment="1">
      <alignment horizontal="center" vertical="center"/>
      <protection/>
    </xf>
    <xf numFmtId="166" fontId="1" fillId="0" borderId="7" xfId="20" applyNumberFormat="1" applyFont="1" applyBorder="1" applyAlignment="1">
      <alignment horizontal="center" vertical="center"/>
      <protection/>
    </xf>
    <xf numFmtId="164" fontId="14" fillId="0" borderId="1" xfId="0" applyFont="1" applyBorder="1" applyAlignment="1">
      <alignment/>
    </xf>
    <xf numFmtId="165" fontId="1" fillId="0" borderId="5" xfId="20" applyNumberFormat="1" applyFont="1" applyBorder="1" applyAlignment="1">
      <alignment vertical="center"/>
      <protection/>
    </xf>
    <xf numFmtId="164" fontId="1" fillId="0" borderId="0" xfId="0" applyFont="1" applyAlignment="1">
      <alignment/>
    </xf>
    <xf numFmtId="166" fontId="1" fillId="0" borderId="1" xfId="20" applyNumberFormat="1" applyBorder="1" applyAlignment="1">
      <alignment horizontal="center" vertical="center"/>
      <protection/>
    </xf>
    <xf numFmtId="166" fontId="13" fillId="0" borderId="10" xfId="20" applyNumberFormat="1" applyFont="1" applyBorder="1" applyAlignment="1">
      <alignment horizontal="center" vertical="center"/>
      <protection/>
    </xf>
    <xf numFmtId="164" fontId="14" fillId="0" borderId="1" xfId="0" applyFont="1" applyBorder="1" applyAlignment="1">
      <alignment vertical="center"/>
    </xf>
    <xf numFmtId="166" fontId="13" fillId="0" borderId="1" xfId="20" applyNumberFormat="1" applyFont="1" applyBorder="1" applyAlignment="1">
      <alignment horizontal="center" vertical="center"/>
      <protection/>
    </xf>
    <xf numFmtId="164" fontId="7" fillId="0" borderId="9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11" fillId="0" borderId="2" xfId="0" applyFont="1" applyBorder="1" applyAlignment="1">
      <alignment vertical="top" wrapText="1"/>
    </xf>
    <xf numFmtId="164" fontId="10" fillId="0" borderId="0" xfId="0" applyFont="1" applyAlignment="1">
      <alignment/>
    </xf>
    <xf numFmtId="164" fontId="13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1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6" fontId="1" fillId="0" borderId="12" xfId="20" applyNumberFormat="1" applyFont="1" applyBorder="1" applyAlignment="1">
      <alignment horizontal="center" vertical="center"/>
      <protection/>
    </xf>
    <xf numFmtId="164" fontId="13" fillId="0" borderId="1" xfId="0" applyFont="1" applyBorder="1" applyAlignment="1">
      <alignment vertical="center"/>
    </xf>
    <xf numFmtId="166" fontId="1" fillId="0" borderId="1" xfId="20" applyNumberFormat="1" applyFont="1" applyBorder="1" applyAlignment="1">
      <alignment horizontal="center" vertical="center"/>
      <protection/>
    </xf>
    <xf numFmtId="164" fontId="11" fillId="0" borderId="4" xfId="0" applyFont="1" applyBorder="1" applyAlignment="1">
      <alignment wrapText="1"/>
    </xf>
    <xf numFmtId="164" fontId="14" fillId="0" borderId="4" xfId="0" applyFont="1" applyBorder="1" applyAlignment="1">
      <alignment/>
    </xf>
    <xf numFmtId="165" fontId="1" fillId="0" borderId="1" xfId="20" applyNumberFormat="1" applyFont="1" applyBorder="1" applyAlignment="1">
      <alignment vertical="center"/>
      <protection/>
    </xf>
    <xf numFmtId="164" fontId="14" fillId="0" borderId="1" xfId="0" applyFont="1" applyBorder="1" applyAlignment="1">
      <alignment vertical="top" wrapText="1"/>
    </xf>
    <xf numFmtId="164" fontId="13" fillId="0" borderId="4" xfId="0" applyFont="1" applyBorder="1" applyAlignment="1">
      <alignment vertical="center"/>
    </xf>
    <xf numFmtId="164" fontId="13" fillId="0" borderId="4" xfId="0" applyFont="1" applyBorder="1" applyAlignment="1">
      <alignment horizontal="center"/>
    </xf>
    <xf numFmtId="166" fontId="1" fillId="0" borderId="4" xfId="20" applyNumberFormat="1" applyFont="1" applyBorder="1" applyAlignment="1">
      <alignment horizontal="center" vertical="center"/>
      <protection/>
    </xf>
    <xf numFmtId="164" fontId="11" fillId="0" borderId="1" xfId="0" applyFont="1" applyBorder="1" applyAlignment="1">
      <alignment vertical="center" wrapText="1"/>
    </xf>
    <xf numFmtId="164" fontId="0" fillId="0" borderId="1" xfId="0" applyFont="1" applyFill="1" applyBorder="1" applyAlignment="1">
      <alignment vertical="center" wrapText="1"/>
    </xf>
    <xf numFmtId="164" fontId="3" fillId="0" borderId="1" xfId="20" applyFont="1" applyBorder="1" applyAlignment="1">
      <alignment horizontal="center" vertical="center"/>
      <protection/>
    </xf>
    <xf numFmtId="165" fontId="4" fillId="0" borderId="1" xfId="20" applyNumberFormat="1" applyFont="1" applyBorder="1" applyAlignment="1">
      <alignment vertical="center"/>
      <protection/>
    </xf>
    <xf numFmtId="164" fontId="3" fillId="0" borderId="13" xfId="0" applyFont="1" applyBorder="1" applyAlignment="1">
      <alignment horizont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left" vertical="top" wrapText="1"/>
    </xf>
    <xf numFmtId="164" fontId="0" fillId="0" borderId="0" xfId="0" applyFont="1" applyAlignment="1">
      <alignment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left" vertical="top" wrapText="1"/>
    </xf>
    <xf numFmtId="164" fontId="17" fillId="0" borderId="0" xfId="0" applyFont="1" applyAlignment="1">
      <alignment horizontal="left" vertical="top" wrapText="1"/>
    </xf>
    <xf numFmtId="164" fontId="18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vertical="top" wrapText="1"/>
    </xf>
    <xf numFmtId="164" fontId="1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top" wrapText="1"/>
    </xf>
    <xf numFmtId="164" fontId="14" fillId="0" borderId="0" xfId="0" applyFont="1" applyAlignment="1">
      <alignment horizontal="center" vertical="top" wrapText="1"/>
    </xf>
    <xf numFmtId="164" fontId="0" fillId="0" borderId="0" xfId="0" applyBorder="1" applyAlignment="1">
      <alignment horizontal="left" vertical="top" wrapText="1"/>
    </xf>
    <xf numFmtId="164" fontId="14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/>
    </xf>
    <xf numFmtId="166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right" vertical="center"/>
    </xf>
    <xf numFmtId="164" fontId="14" fillId="0" borderId="1" xfId="0" applyFont="1" applyBorder="1" applyAlignment="1">
      <alignment horizont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left" vertical="center" wrapText="1"/>
    </xf>
    <xf numFmtId="164" fontId="12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left" vertical="top" wrapText="1"/>
    </xf>
    <xf numFmtId="164" fontId="12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9">
      <selection activeCell="F16" sqref="F16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6.125" style="0" customWidth="1"/>
    <col min="4" max="4" width="29.125" style="0" customWidth="1"/>
    <col min="5" max="5" width="13.625" style="0" customWidth="1"/>
    <col min="6" max="6" width="12.75390625" style="0" customWidth="1"/>
    <col min="7" max="7" width="13.00390625" style="0" customWidth="1"/>
    <col min="8" max="8" width="13.125" style="0" customWidth="1"/>
    <col min="9" max="9" width="11.875" style="0" customWidth="1"/>
    <col min="10" max="10" width="12.25390625" style="0" customWidth="1"/>
    <col min="11" max="11" width="12.125" style="0" customWidth="1"/>
    <col min="12" max="12" width="12.00390625" style="0" customWidth="1"/>
    <col min="13" max="13" width="12.125" style="0" customWidth="1"/>
  </cols>
  <sheetData>
    <row r="1" spans="4:13" ht="19.5" customHeight="1">
      <c r="D1" s="1"/>
      <c r="E1" s="1"/>
      <c r="F1" s="1"/>
      <c r="G1" s="2" t="s">
        <v>0</v>
      </c>
      <c r="H1" s="2"/>
      <c r="I1" s="2"/>
      <c r="J1" s="2"/>
      <c r="K1" s="2"/>
      <c r="L1" s="2"/>
      <c r="M1" s="2"/>
    </row>
    <row r="2" spans="4:13" ht="10.5" customHeight="1">
      <c r="D2" s="1"/>
      <c r="E2" s="1"/>
      <c r="F2" s="1"/>
      <c r="G2" s="1"/>
      <c r="H2" s="2"/>
      <c r="I2" s="2"/>
      <c r="J2" s="2"/>
      <c r="K2" s="2"/>
      <c r="L2" s="2"/>
      <c r="M2" s="2"/>
    </row>
    <row r="3" spans="1:13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4"/>
    </row>
    <row r="5" spans="4:7" s="6" customFormat="1" ht="16.5" customHeight="1">
      <c r="D5" s="7" t="s">
        <v>2</v>
      </c>
      <c r="E5" s="7"/>
      <c r="F5" s="7"/>
      <c r="G5" s="8"/>
    </row>
    <row r="6" spans="1:13" s="10" customFormat="1" ht="12" customHeigh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/>
      <c r="G6" s="9"/>
      <c r="H6" s="9" t="s">
        <v>8</v>
      </c>
      <c r="I6" s="9"/>
      <c r="J6" s="9"/>
      <c r="K6" s="9"/>
      <c r="L6" s="9"/>
      <c r="M6" s="9"/>
    </row>
    <row r="7" spans="1:13" s="10" customFormat="1" ht="12.75" customHeight="1">
      <c r="A7" s="9"/>
      <c r="B7" s="9"/>
      <c r="C7" s="9"/>
      <c r="D7" s="9"/>
      <c r="E7" s="9"/>
      <c r="F7" s="9"/>
      <c r="G7" s="9"/>
      <c r="H7" s="9" t="s">
        <v>9</v>
      </c>
      <c r="I7" s="9" t="s">
        <v>10</v>
      </c>
      <c r="J7" s="9"/>
      <c r="K7" s="9" t="s">
        <v>11</v>
      </c>
      <c r="L7" s="9" t="s">
        <v>10</v>
      </c>
      <c r="M7" s="9"/>
    </row>
    <row r="8" spans="1:13" s="10" customFormat="1" ht="89.25" customHeight="1">
      <c r="A8" s="9"/>
      <c r="B8" s="9"/>
      <c r="C8" s="9"/>
      <c r="D8" s="9"/>
      <c r="E8" s="9"/>
      <c r="F8" s="9"/>
      <c r="G8" s="9"/>
      <c r="H8" s="9"/>
      <c r="I8" s="9" t="s">
        <v>12</v>
      </c>
      <c r="J8" s="11" t="s">
        <v>13</v>
      </c>
      <c r="K8" s="9"/>
      <c r="L8" s="9" t="s">
        <v>12</v>
      </c>
      <c r="M8" s="11" t="s">
        <v>13</v>
      </c>
    </row>
    <row r="9" spans="1:13" s="10" customFormat="1" ht="18" customHeight="1">
      <c r="A9" s="9"/>
      <c r="B9" s="12"/>
      <c r="C9" s="12"/>
      <c r="D9" s="12"/>
      <c r="E9" s="13" t="s">
        <v>14</v>
      </c>
      <c r="F9" s="14" t="s">
        <v>15</v>
      </c>
      <c r="G9" s="13" t="s">
        <v>16</v>
      </c>
      <c r="H9" s="15"/>
      <c r="I9" s="9"/>
      <c r="J9" s="11"/>
      <c r="K9" s="12"/>
      <c r="L9" s="16"/>
      <c r="M9" s="11"/>
    </row>
    <row r="10" spans="1:13" s="18" customFormat="1" ht="15.75" customHeight="1">
      <c r="A10" s="17">
        <v>1</v>
      </c>
      <c r="B10" s="17"/>
      <c r="C10" s="17"/>
      <c r="D10" s="17">
        <v>2</v>
      </c>
      <c r="E10" s="17">
        <v>3</v>
      </c>
      <c r="F10" s="17"/>
      <c r="G10" s="17"/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</row>
    <row r="11" spans="1:13" ht="21" customHeight="1">
      <c r="A11" s="19">
        <v>700</v>
      </c>
      <c r="B11" s="19"/>
      <c r="C11" s="19"/>
      <c r="D11" s="20" t="s">
        <v>17</v>
      </c>
      <c r="E11" s="21">
        <v>403884</v>
      </c>
      <c r="F11" s="21">
        <f>F12</f>
        <v>820190</v>
      </c>
      <c r="G11" s="21">
        <f aca="true" t="shared" si="0" ref="G11:G19">E11+F11</f>
        <v>1224074</v>
      </c>
      <c r="H11" s="21">
        <v>108558</v>
      </c>
      <c r="I11" s="22"/>
      <c r="J11" s="22"/>
      <c r="K11" s="21">
        <v>1115516</v>
      </c>
      <c r="L11" s="23"/>
      <c r="M11" s="24"/>
    </row>
    <row r="12" spans="1:13" ht="25.5" customHeight="1">
      <c r="A12" s="25"/>
      <c r="B12" s="25">
        <v>70005</v>
      </c>
      <c r="C12" s="25"/>
      <c r="D12" s="26" t="s">
        <v>18</v>
      </c>
      <c r="E12" s="27">
        <v>295326</v>
      </c>
      <c r="F12" s="27">
        <f>F13</f>
        <v>820190</v>
      </c>
      <c r="G12" s="24">
        <f t="shared" si="0"/>
        <v>1115516</v>
      </c>
      <c r="H12" s="28"/>
      <c r="I12" s="28"/>
      <c r="J12" s="28"/>
      <c r="K12" s="27">
        <f>G12</f>
        <v>1115516</v>
      </c>
      <c r="L12" s="23"/>
      <c r="M12" s="24"/>
    </row>
    <row r="13" spans="1:13" ht="51" customHeight="1">
      <c r="A13" s="25"/>
      <c r="B13" s="25"/>
      <c r="C13" s="29" t="s">
        <v>19</v>
      </c>
      <c r="D13" s="26" t="s">
        <v>20</v>
      </c>
      <c r="E13" s="27">
        <v>295326</v>
      </c>
      <c r="F13" s="27">
        <v>820190</v>
      </c>
      <c r="G13" s="24">
        <f t="shared" si="0"/>
        <v>1115516</v>
      </c>
      <c r="H13" s="28"/>
      <c r="I13" s="28"/>
      <c r="J13" s="28"/>
      <c r="K13" s="27">
        <v>820190</v>
      </c>
      <c r="L13" s="23"/>
      <c r="M13" s="24"/>
    </row>
    <row r="14" spans="1:13" ht="62.25" customHeight="1">
      <c r="A14" s="19">
        <v>756</v>
      </c>
      <c r="B14" s="19"/>
      <c r="C14" s="30"/>
      <c r="D14" s="31" t="s">
        <v>21</v>
      </c>
      <c r="E14" s="32">
        <v>12178213</v>
      </c>
      <c r="F14" s="32">
        <f>F16</f>
        <v>1685764</v>
      </c>
      <c r="G14" s="33">
        <f t="shared" si="0"/>
        <v>13863977</v>
      </c>
      <c r="H14" s="22">
        <f>G14</f>
        <v>13863977</v>
      </c>
      <c r="I14" s="22"/>
      <c r="J14" s="22"/>
      <c r="K14" s="32"/>
      <c r="L14" s="32"/>
      <c r="M14" s="33"/>
    </row>
    <row r="15" spans="1:13" ht="62.25" customHeight="1">
      <c r="A15" s="19"/>
      <c r="B15" s="34">
        <v>75615</v>
      </c>
      <c r="C15" s="30"/>
      <c r="D15" s="35" t="s">
        <v>22</v>
      </c>
      <c r="E15" s="23">
        <v>3603530</v>
      </c>
      <c r="F15" s="23">
        <f>F16</f>
        <v>1685764</v>
      </c>
      <c r="G15" s="36">
        <f t="shared" si="0"/>
        <v>5289294</v>
      </c>
      <c r="H15" s="37">
        <f>G15</f>
        <v>5289294</v>
      </c>
      <c r="I15" s="22"/>
      <c r="J15" s="22"/>
      <c r="K15" s="32"/>
      <c r="L15" s="32"/>
      <c r="M15" s="33"/>
    </row>
    <row r="16" spans="1:13" ht="24.75" customHeight="1">
      <c r="A16" s="38"/>
      <c r="B16" s="38"/>
      <c r="C16" s="39" t="s">
        <v>23</v>
      </c>
      <c r="D16" s="26" t="s">
        <v>24</v>
      </c>
      <c r="E16" s="27">
        <v>2900000</v>
      </c>
      <c r="F16" s="27">
        <v>1685764</v>
      </c>
      <c r="G16" s="24">
        <f t="shared" si="0"/>
        <v>4585764</v>
      </c>
      <c r="H16" s="28">
        <f>F16</f>
        <v>1685764</v>
      </c>
      <c r="I16" s="28"/>
      <c r="J16" s="28"/>
      <c r="K16" s="27"/>
      <c r="L16" s="23"/>
      <c r="M16" s="24"/>
    </row>
    <row r="17" spans="1:13" ht="21" customHeight="1">
      <c r="A17" s="40">
        <v>758</v>
      </c>
      <c r="B17" s="40"/>
      <c r="C17" s="40"/>
      <c r="D17" s="41" t="s">
        <v>25</v>
      </c>
      <c r="E17" s="21">
        <v>8876050</v>
      </c>
      <c r="F17" s="21">
        <f>F18</f>
        <v>-210728</v>
      </c>
      <c r="G17" s="21">
        <f t="shared" si="0"/>
        <v>8665322</v>
      </c>
      <c r="H17" s="21">
        <f>G17</f>
        <v>8665322</v>
      </c>
      <c r="I17" s="28"/>
      <c r="J17" s="28"/>
      <c r="K17" s="27"/>
      <c r="L17" s="23"/>
      <c r="M17" s="24"/>
    </row>
    <row r="18" spans="1:13" ht="27" customHeight="1">
      <c r="A18" s="42"/>
      <c r="B18" s="34">
        <v>75801</v>
      </c>
      <c r="C18" s="42"/>
      <c r="D18" s="26" t="s">
        <v>26</v>
      </c>
      <c r="E18" s="43">
        <f>E19</f>
        <v>8796050</v>
      </c>
      <c r="F18" s="43">
        <f>F19</f>
        <v>-210728</v>
      </c>
      <c r="G18" s="43">
        <f t="shared" si="0"/>
        <v>8585322</v>
      </c>
      <c r="H18" s="43">
        <v>8585322</v>
      </c>
      <c r="I18" s="28"/>
      <c r="J18" s="28"/>
      <c r="K18" s="27"/>
      <c r="L18" s="23"/>
      <c r="M18" s="24"/>
    </row>
    <row r="19" spans="1:13" ht="24" customHeight="1">
      <c r="A19" s="42"/>
      <c r="B19" s="34"/>
      <c r="C19" s="42">
        <v>2920</v>
      </c>
      <c r="D19" s="26" t="s">
        <v>27</v>
      </c>
      <c r="E19" s="43">
        <v>8796050</v>
      </c>
      <c r="F19" s="43">
        <v>-210728</v>
      </c>
      <c r="G19" s="43">
        <f t="shared" si="0"/>
        <v>8585322</v>
      </c>
      <c r="H19" s="43">
        <v>-210728</v>
      </c>
      <c r="I19" s="28"/>
      <c r="J19" s="28"/>
      <c r="K19" s="27"/>
      <c r="L19" s="23"/>
      <c r="M19" s="24"/>
    </row>
    <row r="20" spans="1:13" ht="26.25" customHeight="1">
      <c r="A20" s="19">
        <v>900</v>
      </c>
      <c r="B20" s="19"/>
      <c r="C20" s="30"/>
      <c r="D20" s="44" t="s">
        <v>28</v>
      </c>
      <c r="E20" s="45">
        <v>0</v>
      </c>
      <c r="F20" s="45">
        <f>F22</f>
        <v>24810</v>
      </c>
      <c r="G20" s="45">
        <f>E20+F20</f>
        <v>24810</v>
      </c>
      <c r="H20" s="45">
        <f>F20</f>
        <v>24810</v>
      </c>
      <c r="I20" s="46"/>
      <c r="J20" s="46"/>
      <c r="K20" s="46"/>
      <c r="L20" s="46"/>
      <c r="M20" s="46"/>
    </row>
    <row r="21" spans="1:13" s="51" customFormat="1" ht="39.75" customHeight="1">
      <c r="A21" s="47"/>
      <c r="B21" s="34">
        <v>90019</v>
      </c>
      <c r="C21" s="34"/>
      <c r="D21" s="48" t="s">
        <v>29</v>
      </c>
      <c r="E21" s="49">
        <f>E22</f>
        <v>0</v>
      </c>
      <c r="F21" s="49">
        <f>F22</f>
        <v>24810</v>
      </c>
      <c r="G21" s="50">
        <f>E21+F21</f>
        <v>24810</v>
      </c>
      <c r="H21" s="49">
        <v>24810</v>
      </c>
      <c r="I21" s="37"/>
      <c r="J21" s="37"/>
      <c r="K21" s="23"/>
      <c r="L21" s="23"/>
      <c r="M21" s="36"/>
    </row>
    <row r="22" spans="1:13" ht="18" customHeight="1">
      <c r="A22" s="52"/>
      <c r="B22" s="52"/>
      <c r="C22" s="39" t="s">
        <v>30</v>
      </c>
      <c r="D22" s="53" t="s">
        <v>31</v>
      </c>
      <c r="E22" s="49">
        <v>0</v>
      </c>
      <c r="F22" s="49">
        <v>24810</v>
      </c>
      <c r="G22" s="49">
        <f>E22+F22</f>
        <v>24810</v>
      </c>
      <c r="H22" s="49">
        <f>G22</f>
        <v>24810</v>
      </c>
      <c r="I22" s="28"/>
      <c r="J22" s="28"/>
      <c r="K22" s="27"/>
      <c r="L22" s="23"/>
      <c r="M22" s="24"/>
    </row>
    <row r="23" spans="1:13" s="58" customFormat="1" ht="24.75" customHeight="1">
      <c r="A23" s="54"/>
      <c r="B23" s="54"/>
      <c r="C23" s="54"/>
      <c r="D23" s="55" t="s">
        <v>32</v>
      </c>
      <c r="E23" s="56">
        <v>30352155.32</v>
      </c>
      <c r="F23" s="33">
        <f>F11+F14+F17+F20</f>
        <v>2320036</v>
      </c>
      <c r="G23" s="33">
        <f>E23+F23</f>
        <v>32672191.32</v>
      </c>
      <c r="H23" s="57">
        <v>26360296</v>
      </c>
      <c r="I23" s="57">
        <v>3243599</v>
      </c>
      <c r="J23" s="57">
        <v>61016</v>
      </c>
      <c r="K23" s="33">
        <v>6311895.32</v>
      </c>
      <c r="L23" s="33">
        <v>4946379.32</v>
      </c>
      <c r="M23" s="33">
        <f>L23</f>
        <v>4946379.32</v>
      </c>
    </row>
    <row r="24" spans="1:13" s="6" customFormat="1" ht="13.5" customHeight="1">
      <c r="A24" s="59"/>
      <c r="B24" s="59"/>
      <c r="C24" s="59"/>
      <c r="D24" s="60" t="s">
        <v>33</v>
      </c>
      <c r="E24" s="61"/>
      <c r="F24" s="62"/>
      <c r="G24" s="62"/>
      <c r="H24" s="63"/>
      <c r="I24" s="63"/>
      <c r="J24" s="63"/>
      <c r="K24" s="62"/>
      <c r="L24" s="62"/>
      <c r="M24" s="62"/>
    </row>
    <row r="25" spans="1:13" ht="27.75" customHeight="1">
      <c r="A25" s="64" t="s">
        <v>34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2" s="6" customFormat="1" ht="27" customHeight="1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4:13" ht="16.5" customHeight="1">
      <c r="D27" s="65"/>
      <c r="E27" s="65"/>
      <c r="F27" s="65"/>
      <c r="G27" s="65"/>
      <c r="J27" s="66" t="s">
        <v>36</v>
      </c>
      <c r="K27" s="66"/>
      <c r="L27" s="66"/>
      <c r="M27" s="66"/>
    </row>
    <row r="28" spans="4:7" ht="12.75">
      <c r="D28" s="65"/>
      <c r="E28" s="65"/>
      <c r="F28" s="65"/>
      <c r="G28" s="65"/>
    </row>
    <row r="29" spans="4:13" ht="12.75">
      <c r="D29" s="65"/>
      <c r="E29" s="65"/>
      <c r="F29" s="65"/>
      <c r="G29" s="65"/>
      <c r="J29" s="66" t="s">
        <v>37</v>
      </c>
      <c r="K29" s="66"/>
      <c r="L29" s="66"/>
      <c r="M29" s="66"/>
    </row>
    <row r="30" spans="4:7" ht="12.75">
      <c r="D30" s="65"/>
      <c r="E30" s="65"/>
      <c r="F30" s="65"/>
      <c r="G30" s="65"/>
    </row>
    <row r="31" spans="4:7" ht="12.75">
      <c r="D31" s="65"/>
      <c r="E31" s="65"/>
      <c r="F31" s="65"/>
      <c r="G31" s="65"/>
    </row>
    <row r="32" spans="4:7" ht="12.75">
      <c r="D32" s="65"/>
      <c r="E32" s="65"/>
      <c r="F32" s="65"/>
      <c r="G32" s="65"/>
    </row>
    <row r="33" spans="4:7" ht="12.75">
      <c r="D33" s="65"/>
      <c r="E33" s="65"/>
      <c r="F33" s="65"/>
      <c r="G33" s="65"/>
    </row>
    <row r="34" spans="4:7" ht="12.75">
      <c r="D34" s="65"/>
      <c r="E34" s="65"/>
      <c r="F34" s="65"/>
      <c r="G34" s="65"/>
    </row>
    <row r="35" spans="4:7" ht="12.75">
      <c r="D35" s="65"/>
      <c r="E35" s="65"/>
      <c r="F35" s="65"/>
      <c r="G35" s="65"/>
    </row>
    <row r="36" spans="4:7" ht="12.75">
      <c r="D36" s="65"/>
      <c r="E36" s="65"/>
      <c r="F36" s="65"/>
      <c r="G36" s="65"/>
    </row>
    <row r="37" spans="4:7" ht="12.75">
      <c r="D37" s="65"/>
      <c r="E37" s="65"/>
      <c r="F37" s="65"/>
      <c r="G37" s="65"/>
    </row>
    <row r="38" spans="4:7" ht="12.75">
      <c r="D38" s="65"/>
      <c r="E38" s="65"/>
      <c r="F38" s="65"/>
      <c r="G38" s="65"/>
    </row>
    <row r="39" spans="4:7" ht="12.75">
      <c r="D39" s="65"/>
      <c r="E39" s="65"/>
      <c r="F39" s="65"/>
      <c r="G39" s="65"/>
    </row>
    <row r="40" spans="4:7" ht="12.75">
      <c r="D40" s="65"/>
      <c r="E40" s="65"/>
      <c r="F40" s="65"/>
      <c r="G40" s="65"/>
    </row>
    <row r="41" spans="4:7" ht="12.75">
      <c r="D41" s="65"/>
      <c r="E41" s="65"/>
      <c r="F41" s="65"/>
      <c r="G41" s="65"/>
    </row>
    <row r="42" spans="4:7" ht="12.75">
      <c r="D42" s="65"/>
      <c r="E42" s="65"/>
      <c r="F42" s="65"/>
      <c r="G42" s="65"/>
    </row>
    <row r="43" spans="4:7" ht="12.75">
      <c r="D43" s="65"/>
      <c r="E43" s="65"/>
      <c r="F43" s="65"/>
      <c r="G43" s="65"/>
    </row>
    <row r="44" spans="4:7" ht="12.75">
      <c r="D44" s="65"/>
      <c r="E44" s="65"/>
      <c r="F44" s="65"/>
      <c r="G44" s="65"/>
    </row>
    <row r="45" spans="4:7" ht="12.75">
      <c r="D45" s="65"/>
      <c r="E45" s="65"/>
      <c r="F45" s="65"/>
      <c r="G45" s="65"/>
    </row>
    <row r="46" spans="4:7" ht="12.75">
      <c r="D46" s="65"/>
      <c r="E46" s="65"/>
      <c r="F46" s="65"/>
      <c r="G46" s="65"/>
    </row>
    <row r="47" spans="4:7" ht="12.75">
      <c r="D47" s="65"/>
      <c r="E47" s="65"/>
      <c r="F47" s="65"/>
      <c r="G47" s="65"/>
    </row>
    <row r="48" spans="4:7" ht="12.75">
      <c r="D48" s="65"/>
      <c r="E48" s="65"/>
      <c r="F48" s="65"/>
      <c r="G48" s="65"/>
    </row>
    <row r="49" spans="4:7" ht="12.75">
      <c r="D49" s="65"/>
      <c r="E49" s="65"/>
      <c r="F49" s="65"/>
      <c r="G49" s="65"/>
    </row>
    <row r="50" spans="4:7" ht="12.75">
      <c r="D50" s="65"/>
      <c r="E50" s="65"/>
      <c r="F50" s="65"/>
      <c r="G50" s="65"/>
    </row>
    <row r="51" spans="4:7" ht="12.75">
      <c r="D51" s="65"/>
      <c r="E51" s="65"/>
      <c r="F51" s="65"/>
      <c r="G51" s="65"/>
    </row>
    <row r="52" spans="4:7" ht="12.75">
      <c r="D52" s="65"/>
      <c r="E52" s="65"/>
      <c r="F52" s="65"/>
      <c r="G52" s="65"/>
    </row>
    <row r="53" spans="4:7" ht="12.75">
      <c r="D53" s="65"/>
      <c r="E53" s="65"/>
      <c r="F53" s="65"/>
      <c r="G53" s="65"/>
    </row>
  </sheetData>
  <sheetProtection selectLockedCells="1" selectUnlockedCells="1"/>
  <mergeCells count="19">
    <mergeCell ref="G1:M1"/>
    <mergeCell ref="H2:M2"/>
    <mergeCell ref="A3:K3"/>
    <mergeCell ref="D5:F5"/>
    <mergeCell ref="A6:A8"/>
    <mergeCell ref="B6:B8"/>
    <mergeCell ref="C6:C8"/>
    <mergeCell ref="D6:D8"/>
    <mergeCell ref="E6:G8"/>
    <mergeCell ref="H6:M6"/>
    <mergeCell ref="H7:H8"/>
    <mergeCell ref="I7:J7"/>
    <mergeCell ref="K7:K8"/>
    <mergeCell ref="L7:M7"/>
    <mergeCell ref="E10:G10"/>
    <mergeCell ref="A25:M25"/>
    <mergeCell ref="A26:K26"/>
    <mergeCell ref="J27:M27"/>
    <mergeCell ref="J29:M29"/>
  </mergeCells>
  <printOptions/>
  <pageMargins left="0.3902777777777778" right="0.1701388888888889" top="0.5798611111111112" bottom="0.4597222222222222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7">
      <selection activeCell="E34" sqref="E34"/>
    </sheetView>
  </sheetViews>
  <sheetFormatPr defaultColWidth="9.00390625" defaultRowHeight="12.75"/>
  <cols>
    <col min="1" max="1" width="6.875" style="0" customWidth="1"/>
    <col min="2" max="2" width="9.625" style="0" customWidth="1"/>
    <col min="3" max="3" width="7.875" style="0" customWidth="1"/>
    <col min="4" max="4" width="57.25390625" style="0" customWidth="1"/>
    <col min="5" max="5" width="15.00390625" style="0" customWidth="1"/>
    <col min="6" max="6" width="16.25390625" style="0" customWidth="1"/>
    <col min="7" max="7" width="13.875" style="0" customWidth="1"/>
    <col min="8" max="8" width="14.375" style="0" customWidth="1"/>
    <col min="9" max="9" width="14.625" style="0" customWidth="1"/>
  </cols>
  <sheetData>
    <row r="1" spans="5:9" ht="18" customHeight="1">
      <c r="E1" s="67" t="s">
        <v>38</v>
      </c>
      <c r="F1" s="67"/>
      <c r="G1" s="67"/>
      <c r="H1" s="67"/>
      <c r="I1" s="67"/>
    </row>
    <row r="2" spans="5:9" ht="17.25" customHeight="1">
      <c r="E2" s="68" t="s">
        <v>39</v>
      </c>
      <c r="F2" s="68"/>
      <c r="G2" s="68"/>
      <c r="H2" s="68"/>
      <c r="I2" s="68"/>
    </row>
    <row r="3" spans="1:15" s="70" customFormat="1" ht="18" customHeight="1">
      <c r="A3" s="69" t="s">
        <v>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2.75" customHeight="1">
      <c r="A4" s="71" t="s">
        <v>1</v>
      </c>
      <c r="B4" s="71"/>
      <c r="C4" s="71"/>
      <c r="D4" s="71"/>
      <c r="E4" s="71"/>
      <c r="F4" s="71"/>
      <c r="G4" s="72"/>
      <c r="H4" s="72"/>
      <c r="I4" s="72"/>
      <c r="J4" s="72"/>
      <c r="K4" s="72"/>
      <c r="L4" s="73"/>
      <c r="M4" s="73"/>
      <c r="N4" s="73"/>
      <c r="O4" s="73"/>
    </row>
    <row r="5" spans="1:9" s="10" customFormat="1" ht="16.5" customHeight="1">
      <c r="A5" s="74"/>
      <c r="B5" s="74"/>
      <c r="C5" s="9" t="s">
        <v>5</v>
      </c>
      <c r="D5" s="74"/>
      <c r="E5" s="74" t="s">
        <v>41</v>
      </c>
      <c r="F5" s="74"/>
      <c r="G5" s="74"/>
      <c r="H5" s="74"/>
      <c r="I5" s="74"/>
    </row>
    <row r="6" spans="1:9" s="10" customFormat="1" ht="16.5" customHeight="1">
      <c r="A6" s="75" t="s">
        <v>3</v>
      </c>
      <c r="B6" s="75" t="s">
        <v>42</v>
      </c>
      <c r="C6" s="9"/>
      <c r="D6" s="75" t="s">
        <v>43</v>
      </c>
      <c r="E6" s="74" t="s">
        <v>7</v>
      </c>
      <c r="F6" s="74"/>
      <c r="G6" s="74"/>
      <c r="H6" s="76" t="s">
        <v>8</v>
      </c>
      <c r="I6" s="76"/>
    </row>
    <row r="7" spans="1:9" s="10" customFormat="1" ht="15.75" customHeight="1">
      <c r="A7" s="75"/>
      <c r="B7" s="75"/>
      <c r="C7" s="9"/>
      <c r="D7" s="75"/>
      <c r="E7" s="74"/>
      <c r="F7" s="74"/>
      <c r="G7" s="74"/>
      <c r="H7" s="74" t="s">
        <v>9</v>
      </c>
      <c r="I7" s="77" t="s">
        <v>11</v>
      </c>
    </row>
    <row r="8" spans="1:9" s="10" customFormat="1" ht="18.75" customHeight="1">
      <c r="A8" s="9"/>
      <c r="B8" s="9"/>
      <c r="C8" s="9"/>
      <c r="D8" s="9"/>
      <c r="E8" s="78" t="s">
        <v>14</v>
      </c>
      <c r="F8" s="78" t="s">
        <v>15</v>
      </c>
      <c r="G8" s="78" t="s">
        <v>44</v>
      </c>
      <c r="H8" s="9"/>
      <c r="I8" s="79"/>
    </row>
    <row r="9" spans="1:9" s="18" customFormat="1" ht="13.5" customHeight="1">
      <c r="A9" s="17">
        <v>1</v>
      </c>
      <c r="B9" s="17">
        <v>2</v>
      </c>
      <c r="C9" s="17"/>
      <c r="D9" s="17">
        <v>3</v>
      </c>
      <c r="E9" s="17">
        <v>4</v>
      </c>
      <c r="F9" s="17"/>
      <c r="G9" s="17"/>
      <c r="H9" s="17">
        <v>5</v>
      </c>
      <c r="I9" s="17">
        <v>6</v>
      </c>
    </row>
    <row r="10" spans="1:9" s="18" customFormat="1" ht="18.75" customHeight="1">
      <c r="A10" s="80" t="s">
        <v>45</v>
      </c>
      <c r="B10" s="81"/>
      <c r="C10" s="81"/>
      <c r="D10" s="82" t="s">
        <v>46</v>
      </c>
      <c r="E10" s="83">
        <v>701500</v>
      </c>
      <c r="F10" s="33">
        <f>F11</f>
        <v>620000</v>
      </c>
      <c r="G10" s="84">
        <f aca="true" t="shared" si="0" ref="G10:G19">E10+F10</f>
        <v>1321500</v>
      </c>
      <c r="H10" s="83">
        <v>1500</v>
      </c>
      <c r="I10" s="84">
        <v>1320000</v>
      </c>
    </row>
    <row r="11" spans="1:9" s="18" customFormat="1" ht="17.25" customHeight="1">
      <c r="A11" s="85"/>
      <c r="B11" s="86" t="s">
        <v>47</v>
      </c>
      <c r="C11" s="86"/>
      <c r="D11" s="87" t="s">
        <v>48</v>
      </c>
      <c r="E11" s="88">
        <f>E12</f>
        <v>200000</v>
      </c>
      <c r="F11" s="88">
        <f>F12</f>
        <v>620000</v>
      </c>
      <c r="G11" s="88">
        <f t="shared" si="0"/>
        <v>820000</v>
      </c>
      <c r="H11" s="89"/>
      <c r="I11" s="88">
        <f>G11</f>
        <v>820000</v>
      </c>
    </row>
    <row r="12" spans="1:9" s="18" customFormat="1" ht="17.25" customHeight="1">
      <c r="A12" s="85"/>
      <c r="B12" s="90"/>
      <c r="C12" s="90" t="s">
        <v>49</v>
      </c>
      <c r="D12" s="35" t="s">
        <v>50</v>
      </c>
      <c r="E12" s="91">
        <v>200000</v>
      </c>
      <c r="F12" s="91">
        <v>620000</v>
      </c>
      <c r="G12" s="88">
        <f t="shared" si="0"/>
        <v>820000</v>
      </c>
      <c r="H12" s="89"/>
      <c r="I12" s="91">
        <v>620000</v>
      </c>
    </row>
    <row r="13" spans="1:9" ht="19.5" customHeight="1">
      <c r="A13" s="92" t="s">
        <v>51</v>
      </c>
      <c r="B13" s="93"/>
      <c r="C13" s="93"/>
      <c r="D13" s="94" t="s">
        <v>52</v>
      </c>
      <c r="E13" s="95">
        <v>7895679.32</v>
      </c>
      <c r="F13" s="95">
        <f>F14+F16</f>
        <v>2005200</v>
      </c>
      <c r="G13" s="95">
        <f t="shared" si="0"/>
        <v>9900879.32</v>
      </c>
      <c r="H13" s="95">
        <v>2496700</v>
      </c>
      <c r="I13" s="95">
        <v>7404179.32</v>
      </c>
    </row>
    <row r="14" spans="1:9" s="100" customFormat="1" ht="19.5" customHeight="1">
      <c r="A14" s="96"/>
      <c r="B14" s="97" t="s">
        <v>53</v>
      </c>
      <c r="C14" s="97"/>
      <c r="D14" s="98" t="s">
        <v>54</v>
      </c>
      <c r="E14" s="99">
        <v>569000</v>
      </c>
      <c r="F14" s="99">
        <v>5000</v>
      </c>
      <c r="G14" s="99">
        <f t="shared" si="0"/>
        <v>574000</v>
      </c>
      <c r="H14" s="99">
        <v>4000</v>
      </c>
      <c r="I14" s="99">
        <v>570000</v>
      </c>
    </row>
    <row r="15" spans="1:9" s="100" customFormat="1" ht="19.5" customHeight="1">
      <c r="A15" s="96"/>
      <c r="B15" s="97"/>
      <c r="C15" s="97" t="s">
        <v>49</v>
      </c>
      <c r="D15" s="35" t="s">
        <v>50</v>
      </c>
      <c r="E15" s="99">
        <v>565000</v>
      </c>
      <c r="F15" s="99">
        <v>5000</v>
      </c>
      <c r="G15" s="99">
        <f t="shared" si="0"/>
        <v>570000</v>
      </c>
      <c r="H15" s="99"/>
      <c r="I15" s="99">
        <v>5000</v>
      </c>
    </row>
    <row r="16" spans="1:9" ht="22.5" customHeight="1">
      <c r="A16" s="101"/>
      <c r="B16" s="102" t="s">
        <v>55</v>
      </c>
      <c r="C16" s="102"/>
      <c r="D16" s="103" t="s">
        <v>56</v>
      </c>
      <c r="E16" s="88">
        <v>7222179.32</v>
      </c>
      <c r="F16" s="24">
        <f>F17+F18+F19</f>
        <v>2000200</v>
      </c>
      <c r="G16" s="24">
        <f t="shared" si="0"/>
        <v>9222379.32</v>
      </c>
      <c r="H16" s="24">
        <v>1712400</v>
      </c>
      <c r="I16" s="24">
        <v>6734179.32</v>
      </c>
    </row>
    <row r="17" spans="1:9" ht="19.5" customHeight="1">
      <c r="A17" s="101"/>
      <c r="B17" s="104"/>
      <c r="C17" s="97" t="s">
        <v>57</v>
      </c>
      <c r="D17" s="103" t="s">
        <v>58</v>
      </c>
      <c r="E17" s="88">
        <v>580000</v>
      </c>
      <c r="F17" s="24">
        <v>1650000</v>
      </c>
      <c r="G17" s="24">
        <f t="shared" si="0"/>
        <v>2230000</v>
      </c>
      <c r="H17" s="24">
        <v>1650000</v>
      </c>
      <c r="I17" s="24"/>
    </row>
    <row r="18" spans="1:9" ht="19.5" customHeight="1">
      <c r="A18" s="101"/>
      <c r="B18" s="104"/>
      <c r="C18" s="97" t="s">
        <v>59</v>
      </c>
      <c r="D18" s="103" t="s">
        <v>60</v>
      </c>
      <c r="E18" s="88">
        <v>160000</v>
      </c>
      <c r="F18" s="24">
        <v>62400</v>
      </c>
      <c r="G18" s="24">
        <f t="shared" si="0"/>
        <v>222400</v>
      </c>
      <c r="H18" s="24">
        <v>62400</v>
      </c>
      <c r="I18" s="24"/>
    </row>
    <row r="19" spans="1:9" ht="18.75" customHeight="1">
      <c r="A19" s="101"/>
      <c r="B19" s="104"/>
      <c r="C19" s="97" t="s">
        <v>49</v>
      </c>
      <c r="D19" s="35" t="s">
        <v>50</v>
      </c>
      <c r="E19" s="88">
        <v>6446379.32</v>
      </c>
      <c r="F19" s="24">
        <v>287800</v>
      </c>
      <c r="G19" s="24">
        <f t="shared" si="0"/>
        <v>6734179.32</v>
      </c>
      <c r="H19" s="24"/>
      <c r="I19" s="24">
        <v>287800</v>
      </c>
    </row>
    <row r="20" spans="1:9" s="108" customFormat="1" ht="18.75" customHeight="1">
      <c r="A20" s="105">
        <v>710</v>
      </c>
      <c r="B20" s="106"/>
      <c r="C20" s="97"/>
      <c r="D20" s="107" t="s">
        <v>61</v>
      </c>
      <c r="E20" s="83">
        <v>121620</v>
      </c>
      <c r="F20" s="33">
        <f>F21</f>
        <v>37000</v>
      </c>
      <c r="G20" s="33">
        <f>G21</f>
        <v>151620</v>
      </c>
      <c r="H20" s="33">
        <f>G20</f>
        <v>151620</v>
      </c>
      <c r="I20" s="33"/>
    </row>
    <row r="21" spans="1:9" ht="20.25" customHeight="1">
      <c r="A21" s="109"/>
      <c r="B21" s="109">
        <v>71004</v>
      </c>
      <c r="C21" s="97"/>
      <c r="D21" s="87" t="s">
        <v>62</v>
      </c>
      <c r="E21" s="88">
        <f>E22</f>
        <v>114620</v>
      </c>
      <c r="F21" s="24">
        <f>F22</f>
        <v>37000</v>
      </c>
      <c r="G21" s="24">
        <f>E21+F21</f>
        <v>151620</v>
      </c>
      <c r="H21" s="24">
        <v>37000</v>
      </c>
      <c r="I21" s="24">
        <v>0</v>
      </c>
    </row>
    <row r="22" spans="1:9" ht="16.5" customHeight="1">
      <c r="A22" s="109"/>
      <c r="B22" s="109"/>
      <c r="C22" s="97" t="s">
        <v>59</v>
      </c>
      <c r="D22" s="103" t="s">
        <v>60</v>
      </c>
      <c r="E22" s="88">
        <v>114620</v>
      </c>
      <c r="F22" s="24">
        <v>37000</v>
      </c>
      <c r="G22" s="24">
        <f>E22+F22</f>
        <v>151620</v>
      </c>
      <c r="H22" s="24">
        <v>37000</v>
      </c>
      <c r="I22" s="24"/>
    </row>
    <row r="23" spans="1:9" ht="19.5" customHeight="1">
      <c r="A23" s="110">
        <v>750</v>
      </c>
      <c r="B23" s="109"/>
      <c r="C23" s="97"/>
      <c r="D23" s="111" t="s">
        <v>63</v>
      </c>
      <c r="E23" s="83">
        <v>4175224</v>
      </c>
      <c r="F23" s="33">
        <f>F24+F32</f>
        <v>124310</v>
      </c>
      <c r="G23" s="46">
        <f aca="true" t="shared" si="1" ref="G23:G60">E23+F23</f>
        <v>4299534</v>
      </c>
      <c r="H23" s="33">
        <f>G23-I23</f>
        <v>4278314</v>
      </c>
      <c r="I23" s="33">
        <v>21220</v>
      </c>
    </row>
    <row r="24" spans="1:9" ht="20.25" customHeight="1">
      <c r="A24" s="112"/>
      <c r="B24" s="113" t="s">
        <v>64</v>
      </c>
      <c r="C24" s="97"/>
      <c r="D24" s="114" t="s">
        <v>65</v>
      </c>
      <c r="E24" s="88">
        <v>3911621</v>
      </c>
      <c r="F24" s="24">
        <f>F25+F26+F27+F28+F29+F30+F31</f>
        <v>119310</v>
      </c>
      <c r="G24" s="24">
        <f t="shared" si="1"/>
        <v>4030931</v>
      </c>
      <c r="H24" s="24">
        <f>G24-I24</f>
        <v>4023931</v>
      </c>
      <c r="I24" s="24">
        <v>7000</v>
      </c>
    </row>
    <row r="25" spans="1:9" ht="16.5" customHeight="1">
      <c r="A25" s="112"/>
      <c r="B25" s="113"/>
      <c r="C25" s="97" t="s">
        <v>66</v>
      </c>
      <c r="D25" s="114" t="s">
        <v>67</v>
      </c>
      <c r="E25" s="88">
        <v>2458306</v>
      </c>
      <c r="F25" s="24">
        <v>60800</v>
      </c>
      <c r="G25" s="24">
        <f t="shared" si="1"/>
        <v>2519106</v>
      </c>
      <c r="H25" s="24">
        <f>F25</f>
        <v>60800</v>
      </c>
      <c r="I25" s="24"/>
    </row>
    <row r="26" spans="1:9" ht="18.75" customHeight="1">
      <c r="A26" s="112"/>
      <c r="B26" s="113"/>
      <c r="C26" s="97" t="s">
        <v>68</v>
      </c>
      <c r="D26" s="114" t="s">
        <v>69</v>
      </c>
      <c r="E26" s="88">
        <v>400496</v>
      </c>
      <c r="F26" s="24">
        <v>9180</v>
      </c>
      <c r="G26" s="24">
        <f t="shared" si="1"/>
        <v>409676</v>
      </c>
      <c r="H26" s="24">
        <f aca="true" t="shared" si="2" ref="H26:H31">F26</f>
        <v>9180</v>
      </c>
      <c r="I26" s="24"/>
    </row>
    <row r="27" spans="1:9" ht="18" customHeight="1">
      <c r="A27" s="112"/>
      <c r="B27" s="113"/>
      <c r="C27" s="97" t="s">
        <v>70</v>
      </c>
      <c r="D27" s="114" t="s">
        <v>71</v>
      </c>
      <c r="E27" s="88">
        <v>64982</v>
      </c>
      <c r="F27" s="24">
        <v>1490</v>
      </c>
      <c r="G27" s="24">
        <f t="shared" si="1"/>
        <v>66472</v>
      </c>
      <c r="H27" s="24">
        <f t="shared" si="2"/>
        <v>1490</v>
      </c>
      <c r="I27" s="24"/>
    </row>
    <row r="28" spans="1:9" ht="17.25" customHeight="1">
      <c r="A28" s="112"/>
      <c r="B28" s="113"/>
      <c r="C28" s="97" t="s">
        <v>72</v>
      </c>
      <c r="D28" s="103" t="s">
        <v>73</v>
      </c>
      <c r="E28" s="88">
        <v>99900</v>
      </c>
      <c r="F28" s="24">
        <v>7340</v>
      </c>
      <c r="G28" s="24">
        <f t="shared" si="1"/>
        <v>107240</v>
      </c>
      <c r="H28" s="24">
        <f t="shared" si="2"/>
        <v>7340</v>
      </c>
      <c r="I28" s="24"/>
    </row>
    <row r="29" spans="1:9" ht="18" customHeight="1">
      <c r="A29" s="112"/>
      <c r="B29" s="113"/>
      <c r="C29" s="97" t="s">
        <v>74</v>
      </c>
      <c r="D29" s="114" t="s">
        <v>75</v>
      </c>
      <c r="E29" s="88">
        <v>160000</v>
      </c>
      <c r="F29" s="24">
        <v>6300</v>
      </c>
      <c r="G29" s="24">
        <f t="shared" si="1"/>
        <v>166300</v>
      </c>
      <c r="H29" s="24">
        <f t="shared" si="2"/>
        <v>6300</v>
      </c>
      <c r="I29" s="24"/>
    </row>
    <row r="30" spans="1:9" ht="17.25" customHeight="1">
      <c r="A30" s="112"/>
      <c r="B30" s="113"/>
      <c r="C30" s="97" t="s">
        <v>57</v>
      </c>
      <c r="D30" s="103" t="s">
        <v>58</v>
      </c>
      <c r="E30" s="88">
        <v>50000</v>
      </c>
      <c r="F30" s="24">
        <v>30000</v>
      </c>
      <c r="G30" s="24">
        <f t="shared" si="1"/>
        <v>80000</v>
      </c>
      <c r="H30" s="24">
        <f t="shared" si="2"/>
        <v>30000</v>
      </c>
      <c r="I30" s="24"/>
    </row>
    <row r="31" spans="1:9" ht="18" customHeight="1">
      <c r="A31" s="112"/>
      <c r="B31" s="113"/>
      <c r="C31" s="97" t="s">
        <v>59</v>
      </c>
      <c r="D31" s="103" t="s">
        <v>60</v>
      </c>
      <c r="E31" s="88">
        <v>182000</v>
      </c>
      <c r="F31" s="24">
        <v>4200</v>
      </c>
      <c r="G31" s="24">
        <f t="shared" si="1"/>
        <v>186200</v>
      </c>
      <c r="H31" s="24">
        <f t="shared" si="2"/>
        <v>4200</v>
      </c>
      <c r="I31" s="24"/>
    </row>
    <row r="32" spans="1:9" ht="19.5" customHeight="1">
      <c r="A32" s="112"/>
      <c r="B32" s="113" t="s">
        <v>76</v>
      </c>
      <c r="C32" s="97"/>
      <c r="D32" s="114" t="s">
        <v>77</v>
      </c>
      <c r="E32" s="88">
        <v>33000</v>
      </c>
      <c r="F32" s="24">
        <v>5000</v>
      </c>
      <c r="G32" s="24">
        <f t="shared" si="1"/>
        <v>38000</v>
      </c>
      <c r="H32" s="24">
        <f>G32</f>
        <v>38000</v>
      </c>
      <c r="I32" s="24"/>
    </row>
    <row r="33" spans="1:9" ht="21" customHeight="1">
      <c r="A33" s="112"/>
      <c r="B33" s="113"/>
      <c r="C33" s="115" t="s">
        <v>59</v>
      </c>
      <c r="D33" s="103" t="s">
        <v>60</v>
      </c>
      <c r="E33" s="88">
        <v>8000</v>
      </c>
      <c r="F33" s="24">
        <v>5000</v>
      </c>
      <c r="G33" s="24">
        <f t="shared" si="1"/>
        <v>13000</v>
      </c>
      <c r="H33" s="24">
        <v>5000</v>
      </c>
      <c r="I33" s="24"/>
    </row>
    <row r="34" spans="1:9" ht="21.75" customHeight="1">
      <c r="A34" s="110">
        <v>754</v>
      </c>
      <c r="B34" s="110"/>
      <c r="C34" s="115"/>
      <c r="D34" s="116" t="s">
        <v>78</v>
      </c>
      <c r="E34" s="83">
        <v>247673</v>
      </c>
      <c r="F34" s="33">
        <f>F35+F37</f>
        <v>24500</v>
      </c>
      <c r="G34" s="33">
        <f t="shared" si="1"/>
        <v>272173</v>
      </c>
      <c r="H34" s="33">
        <f>G34-I34</f>
        <v>125900</v>
      </c>
      <c r="I34" s="33">
        <v>146273</v>
      </c>
    </row>
    <row r="35" spans="1:9" s="100" customFormat="1" ht="19.5" customHeight="1">
      <c r="A35" s="109"/>
      <c r="B35" s="109">
        <v>75412</v>
      </c>
      <c r="C35" s="115"/>
      <c r="D35" s="117" t="s">
        <v>79</v>
      </c>
      <c r="E35" s="118">
        <v>232273</v>
      </c>
      <c r="F35" s="36">
        <v>12500</v>
      </c>
      <c r="G35" s="36">
        <f t="shared" si="1"/>
        <v>244773</v>
      </c>
      <c r="H35" s="36">
        <v>98500</v>
      </c>
      <c r="I35" s="36">
        <v>146573</v>
      </c>
    </row>
    <row r="36" spans="1:9" s="100" customFormat="1" ht="18.75" customHeight="1">
      <c r="A36" s="109"/>
      <c r="B36" s="109"/>
      <c r="C36" s="115" t="s">
        <v>80</v>
      </c>
      <c r="D36" s="119" t="s">
        <v>81</v>
      </c>
      <c r="E36" s="118">
        <v>131610</v>
      </c>
      <c r="F36" s="36">
        <v>12500</v>
      </c>
      <c r="G36" s="36">
        <f t="shared" si="1"/>
        <v>144110</v>
      </c>
      <c r="H36" s="36"/>
      <c r="I36" s="36">
        <v>12500</v>
      </c>
    </row>
    <row r="37" spans="1:9" ht="21" customHeight="1">
      <c r="A37" s="112"/>
      <c r="B37" s="115" t="s">
        <v>82</v>
      </c>
      <c r="C37" s="115"/>
      <c r="D37" s="120" t="s">
        <v>83</v>
      </c>
      <c r="E37" s="88">
        <v>0</v>
      </c>
      <c r="F37" s="24">
        <f>F38+F39+F40</f>
        <v>12000</v>
      </c>
      <c r="G37" s="24">
        <f t="shared" si="1"/>
        <v>12000</v>
      </c>
      <c r="H37" s="24">
        <f>G37</f>
        <v>12000</v>
      </c>
      <c r="I37" s="24"/>
    </row>
    <row r="38" spans="1:9" ht="18" customHeight="1">
      <c r="A38" s="112"/>
      <c r="B38" s="115"/>
      <c r="C38" s="115" t="s">
        <v>74</v>
      </c>
      <c r="D38" s="114" t="s">
        <v>75</v>
      </c>
      <c r="E38" s="88">
        <v>0</v>
      </c>
      <c r="F38" s="24">
        <v>3000</v>
      </c>
      <c r="G38" s="24">
        <f t="shared" si="1"/>
        <v>3000</v>
      </c>
      <c r="H38" s="24">
        <v>3000</v>
      </c>
      <c r="I38" s="24"/>
    </row>
    <row r="39" spans="1:9" ht="18.75" customHeight="1">
      <c r="A39" s="112"/>
      <c r="B39" s="115"/>
      <c r="C39" s="115" t="s">
        <v>84</v>
      </c>
      <c r="D39" s="120" t="s">
        <v>85</v>
      </c>
      <c r="E39" s="88">
        <v>0</v>
      </c>
      <c r="F39" s="24">
        <v>6000</v>
      </c>
      <c r="G39" s="24">
        <f t="shared" si="1"/>
        <v>6000</v>
      </c>
      <c r="H39" s="24">
        <v>6000</v>
      </c>
      <c r="I39" s="24"/>
    </row>
    <row r="40" spans="1:9" ht="18" customHeight="1">
      <c r="A40" s="112"/>
      <c r="B40" s="115"/>
      <c r="C40" s="115" t="s">
        <v>59</v>
      </c>
      <c r="D40" s="103" t="s">
        <v>60</v>
      </c>
      <c r="E40" s="88">
        <v>0</v>
      </c>
      <c r="F40" s="24">
        <v>3000</v>
      </c>
      <c r="G40" s="24">
        <f t="shared" si="1"/>
        <v>3000</v>
      </c>
      <c r="H40" s="24">
        <v>3000</v>
      </c>
      <c r="I40" s="24"/>
    </row>
    <row r="41" spans="1:9" ht="21" customHeight="1">
      <c r="A41" s="110">
        <v>801</v>
      </c>
      <c r="B41" s="110"/>
      <c r="C41" s="97"/>
      <c r="D41" s="82" t="s">
        <v>86</v>
      </c>
      <c r="E41" s="83">
        <v>829083</v>
      </c>
      <c r="F41" s="33">
        <f>F42+F44+F46</f>
        <v>533500</v>
      </c>
      <c r="G41" s="33">
        <f t="shared" si="1"/>
        <v>1362583</v>
      </c>
      <c r="H41" s="33">
        <f>G41-I41</f>
        <v>849083</v>
      </c>
      <c r="I41" s="33">
        <v>513500</v>
      </c>
    </row>
    <row r="42" spans="1:9" ht="21" customHeight="1">
      <c r="A42" s="109"/>
      <c r="B42" s="109">
        <v>80101</v>
      </c>
      <c r="C42" s="97"/>
      <c r="D42" s="98" t="s">
        <v>87</v>
      </c>
      <c r="E42" s="88">
        <v>11000</v>
      </c>
      <c r="F42" s="24">
        <f>F43</f>
        <v>163500</v>
      </c>
      <c r="G42" s="24">
        <f t="shared" si="1"/>
        <v>174500</v>
      </c>
      <c r="H42" s="24">
        <f>G42-I42</f>
        <v>11000</v>
      </c>
      <c r="I42" s="24">
        <v>163500</v>
      </c>
    </row>
    <row r="43" spans="1:9" ht="18.75" customHeight="1">
      <c r="A43" s="109"/>
      <c r="B43" s="109"/>
      <c r="C43" s="97" t="s">
        <v>49</v>
      </c>
      <c r="D43" s="35" t="s">
        <v>50</v>
      </c>
      <c r="E43" s="88">
        <v>0</v>
      </c>
      <c r="F43" s="24">
        <v>163500</v>
      </c>
      <c r="G43" s="24">
        <f t="shared" si="1"/>
        <v>163500</v>
      </c>
      <c r="H43" s="24"/>
      <c r="I43" s="24">
        <v>163500</v>
      </c>
    </row>
    <row r="44" spans="1:9" ht="21" customHeight="1">
      <c r="A44" s="112"/>
      <c r="B44" s="109" t="s">
        <v>88</v>
      </c>
      <c r="C44" s="109"/>
      <c r="D44" s="98" t="s">
        <v>89</v>
      </c>
      <c r="E44" s="88">
        <v>259000</v>
      </c>
      <c r="F44" s="24">
        <v>20000</v>
      </c>
      <c r="G44" s="24">
        <f t="shared" si="1"/>
        <v>279000</v>
      </c>
      <c r="H44" s="24">
        <f>G44</f>
        <v>279000</v>
      </c>
      <c r="I44" s="24"/>
    </row>
    <row r="45" spans="1:9" ht="24.75" customHeight="1">
      <c r="A45" s="112"/>
      <c r="B45" s="109"/>
      <c r="C45" s="121">
        <v>2310</v>
      </c>
      <c r="D45" s="26" t="s">
        <v>90</v>
      </c>
      <c r="E45" s="88">
        <v>30000</v>
      </c>
      <c r="F45" s="24">
        <v>20000</v>
      </c>
      <c r="G45" s="24">
        <f t="shared" si="1"/>
        <v>50000</v>
      </c>
      <c r="H45" s="24">
        <v>20000</v>
      </c>
      <c r="I45" s="24"/>
    </row>
    <row r="46" spans="1:9" ht="21" customHeight="1">
      <c r="A46" s="112"/>
      <c r="B46" s="115" t="s">
        <v>91</v>
      </c>
      <c r="C46" s="122"/>
      <c r="D46" s="120" t="s">
        <v>83</v>
      </c>
      <c r="E46" s="88">
        <v>61016</v>
      </c>
      <c r="F46" s="24">
        <v>350000</v>
      </c>
      <c r="G46" s="24">
        <f t="shared" si="1"/>
        <v>411016</v>
      </c>
      <c r="H46" s="24">
        <f>G46-I46</f>
        <v>61016</v>
      </c>
      <c r="I46" s="24">
        <v>350000</v>
      </c>
    </row>
    <row r="47" spans="1:9" ht="18" customHeight="1">
      <c r="A47" s="112"/>
      <c r="B47" s="115"/>
      <c r="C47" s="122" t="s">
        <v>49</v>
      </c>
      <c r="D47" s="35" t="s">
        <v>50</v>
      </c>
      <c r="E47" s="88">
        <v>0</v>
      </c>
      <c r="F47" s="24">
        <v>350000</v>
      </c>
      <c r="G47" s="24">
        <f t="shared" si="1"/>
        <v>350000</v>
      </c>
      <c r="H47" s="24"/>
      <c r="I47" s="24">
        <v>350000</v>
      </c>
    </row>
    <row r="48" spans="1:9" ht="21" customHeight="1">
      <c r="A48" s="110">
        <v>851</v>
      </c>
      <c r="B48" s="110"/>
      <c r="C48" s="110"/>
      <c r="D48" s="82" t="s">
        <v>92</v>
      </c>
      <c r="E48" s="83">
        <v>65000</v>
      </c>
      <c r="F48" s="33">
        <f>F49+F51</f>
        <v>23263</v>
      </c>
      <c r="G48" s="33">
        <f t="shared" si="1"/>
        <v>88263</v>
      </c>
      <c r="H48" s="33">
        <f>G48</f>
        <v>88263</v>
      </c>
      <c r="I48" s="33"/>
    </row>
    <row r="49" spans="1:9" ht="18.75" customHeight="1">
      <c r="A49" s="109"/>
      <c r="B49" s="109">
        <v>85153</v>
      </c>
      <c r="C49" s="109"/>
      <c r="D49" s="98" t="s">
        <v>93</v>
      </c>
      <c r="E49" s="88">
        <v>10600</v>
      </c>
      <c r="F49" s="24">
        <v>8000</v>
      </c>
      <c r="G49" s="24">
        <f t="shared" si="1"/>
        <v>18600</v>
      </c>
      <c r="H49" s="24">
        <f>G49</f>
        <v>18600</v>
      </c>
      <c r="I49" s="24"/>
    </row>
    <row r="50" spans="1:9" ht="18.75" customHeight="1">
      <c r="A50" s="109"/>
      <c r="B50" s="109"/>
      <c r="C50" s="122">
        <v>4170</v>
      </c>
      <c r="D50" s="103" t="s">
        <v>73</v>
      </c>
      <c r="E50" s="88">
        <v>6800</v>
      </c>
      <c r="F50" s="24">
        <v>8000</v>
      </c>
      <c r="G50" s="24">
        <f t="shared" si="1"/>
        <v>14800</v>
      </c>
      <c r="H50" s="24">
        <v>8000</v>
      </c>
      <c r="I50" s="24"/>
    </row>
    <row r="51" spans="1:9" ht="21" customHeight="1">
      <c r="A51" s="109"/>
      <c r="B51" s="109">
        <v>85154</v>
      </c>
      <c r="C51" s="122"/>
      <c r="D51" s="98" t="s">
        <v>94</v>
      </c>
      <c r="E51" s="88">
        <v>54400</v>
      </c>
      <c r="F51" s="24">
        <f>F52+F53+F54+F55</f>
        <v>15263</v>
      </c>
      <c r="G51" s="24">
        <f t="shared" si="1"/>
        <v>69663</v>
      </c>
      <c r="H51" s="24">
        <f>G51</f>
        <v>69663</v>
      </c>
      <c r="I51" s="24"/>
    </row>
    <row r="52" spans="1:9" ht="18" customHeight="1">
      <c r="A52" s="109"/>
      <c r="B52" s="109"/>
      <c r="C52" s="122">
        <v>3110</v>
      </c>
      <c r="D52" s="98" t="s">
        <v>95</v>
      </c>
      <c r="E52" s="88">
        <v>25000</v>
      </c>
      <c r="F52" s="24">
        <v>5000</v>
      </c>
      <c r="G52" s="24">
        <f t="shared" si="1"/>
        <v>30000</v>
      </c>
      <c r="H52" s="24">
        <v>5000</v>
      </c>
      <c r="I52" s="24"/>
    </row>
    <row r="53" spans="1:9" ht="18.75" customHeight="1">
      <c r="A53" s="109"/>
      <c r="B53" s="109"/>
      <c r="C53" s="122">
        <v>4170</v>
      </c>
      <c r="D53" s="103" t="s">
        <v>73</v>
      </c>
      <c r="E53" s="88">
        <v>15700</v>
      </c>
      <c r="F53" s="24">
        <v>4000</v>
      </c>
      <c r="G53" s="24">
        <f t="shared" si="1"/>
        <v>19700</v>
      </c>
      <c r="H53" s="24">
        <v>4000</v>
      </c>
      <c r="I53" s="24"/>
    </row>
    <row r="54" spans="1:9" ht="18.75" customHeight="1">
      <c r="A54" s="109"/>
      <c r="B54" s="109"/>
      <c r="C54" s="122">
        <v>4210</v>
      </c>
      <c r="D54" s="98" t="s">
        <v>75</v>
      </c>
      <c r="E54" s="88">
        <v>1500</v>
      </c>
      <c r="F54" s="24">
        <v>1263</v>
      </c>
      <c r="G54" s="24">
        <f t="shared" si="1"/>
        <v>2763</v>
      </c>
      <c r="H54" s="24">
        <v>1263</v>
      </c>
      <c r="I54" s="24"/>
    </row>
    <row r="55" spans="1:9" ht="18.75" customHeight="1">
      <c r="A55" s="109"/>
      <c r="B55" s="109"/>
      <c r="C55" s="122">
        <v>4300</v>
      </c>
      <c r="D55" s="103" t="s">
        <v>60</v>
      </c>
      <c r="E55" s="88">
        <v>12200</v>
      </c>
      <c r="F55" s="24">
        <v>5000</v>
      </c>
      <c r="G55" s="24">
        <f t="shared" si="1"/>
        <v>17200</v>
      </c>
      <c r="H55" s="24">
        <v>5000</v>
      </c>
      <c r="I55" s="24"/>
    </row>
    <row r="56" spans="1:9" ht="21.75" customHeight="1">
      <c r="A56" s="110">
        <v>900</v>
      </c>
      <c r="B56" s="110"/>
      <c r="C56" s="122"/>
      <c r="D56" s="123" t="s">
        <v>28</v>
      </c>
      <c r="E56" s="83">
        <v>1454643</v>
      </c>
      <c r="F56" s="33">
        <f>F57+F61</f>
        <v>198810</v>
      </c>
      <c r="G56" s="33">
        <f t="shared" si="1"/>
        <v>1653453</v>
      </c>
      <c r="H56" s="33">
        <f>G56-I56</f>
        <v>853453</v>
      </c>
      <c r="I56" s="33">
        <v>800000</v>
      </c>
    </row>
    <row r="57" spans="1:9" ht="21.75" customHeight="1">
      <c r="A57" s="109"/>
      <c r="B57" s="109">
        <v>90015</v>
      </c>
      <c r="C57" s="122"/>
      <c r="D57" s="98" t="s">
        <v>96</v>
      </c>
      <c r="E57" s="88">
        <v>1326000</v>
      </c>
      <c r="F57" s="24">
        <f>F58+F59+F60</f>
        <v>174000</v>
      </c>
      <c r="G57" s="24">
        <f t="shared" si="1"/>
        <v>1500000</v>
      </c>
      <c r="H57" s="24">
        <f>G57-I57</f>
        <v>700000</v>
      </c>
      <c r="I57" s="24">
        <v>800000</v>
      </c>
    </row>
    <row r="58" spans="1:9" ht="18" customHeight="1">
      <c r="A58" s="109"/>
      <c r="B58" s="109"/>
      <c r="C58" s="122" t="s">
        <v>84</v>
      </c>
      <c r="D58" s="117" t="s">
        <v>85</v>
      </c>
      <c r="E58" s="88">
        <v>525000</v>
      </c>
      <c r="F58" s="24">
        <v>100000</v>
      </c>
      <c r="G58" s="24">
        <f t="shared" si="1"/>
        <v>625000</v>
      </c>
      <c r="H58" s="24">
        <v>10000</v>
      </c>
      <c r="I58" s="24"/>
    </row>
    <row r="59" spans="1:9" ht="18" customHeight="1">
      <c r="A59" s="109"/>
      <c r="B59" s="109"/>
      <c r="C59" s="122" t="s">
        <v>59</v>
      </c>
      <c r="D59" s="117" t="s">
        <v>60</v>
      </c>
      <c r="E59" s="88">
        <v>0</v>
      </c>
      <c r="F59" s="24">
        <v>4000</v>
      </c>
      <c r="G59" s="24">
        <f t="shared" si="1"/>
        <v>4000</v>
      </c>
      <c r="H59" s="24">
        <v>4000</v>
      </c>
      <c r="I59" s="24"/>
    </row>
    <row r="60" spans="1:9" ht="21.75" customHeight="1">
      <c r="A60" s="109"/>
      <c r="B60" s="109"/>
      <c r="C60" s="122" t="s">
        <v>49</v>
      </c>
      <c r="D60" s="124" t="s">
        <v>50</v>
      </c>
      <c r="E60" s="88">
        <v>730000</v>
      </c>
      <c r="F60" s="24">
        <v>70000</v>
      </c>
      <c r="G60" s="24">
        <f t="shared" si="1"/>
        <v>800000</v>
      </c>
      <c r="H60" s="24"/>
      <c r="I60" s="24">
        <v>70000</v>
      </c>
    </row>
    <row r="61" spans="1:9" ht="25.5" customHeight="1">
      <c r="A61" s="112"/>
      <c r="B61" s="115" t="s">
        <v>97</v>
      </c>
      <c r="C61" s="122"/>
      <c r="D61" s="48" t="s">
        <v>29</v>
      </c>
      <c r="E61" s="88">
        <v>0</v>
      </c>
      <c r="F61" s="24">
        <v>24810</v>
      </c>
      <c r="G61" s="24">
        <f>E61+F61</f>
        <v>24810</v>
      </c>
      <c r="H61" s="24">
        <f>G61</f>
        <v>24810</v>
      </c>
      <c r="I61" s="24"/>
    </row>
    <row r="62" spans="1:9" ht="20.25" customHeight="1">
      <c r="A62" s="112"/>
      <c r="B62" s="115"/>
      <c r="C62" s="115" t="s">
        <v>74</v>
      </c>
      <c r="D62" s="98" t="s">
        <v>75</v>
      </c>
      <c r="E62" s="88">
        <v>0</v>
      </c>
      <c r="F62" s="24">
        <v>5000</v>
      </c>
      <c r="G62" s="24">
        <f>E62+F62</f>
        <v>5000</v>
      </c>
      <c r="H62" s="24">
        <v>5000</v>
      </c>
      <c r="I62" s="24"/>
    </row>
    <row r="63" spans="1:9" ht="20.25" customHeight="1">
      <c r="A63" s="112"/>
      <c r="B63" s="115"/>
      <c r="C63" s="115" t="s">
        <v>57</v>
      </c>
      <c r="D63" s="98" t="s">
        <v>58</v>
      </c>
      <c r="E63" s="88">
        <v>0</v>
      </c>
      <c r="F63" s="24">
        <v>4000</v>
      </c>
      <c r="G63" s="24">
        <f>E63+F63</f>
        <v>4000</v>
      </c>
      <c r="H63" s="24">
        <v>4000</v>
      </c>
      <c r="I63" s="24"/>
    </row>
    <row r="64" spans="1:9" ht="20.25" customHeight="1">
      <c r="A64" s="112"/>
      <c r="B64" s="115"/>
      <c r="C64" s="115" t="s">
        <v>59</v>
      </c>
      <c r="D64" s="103" t="s">
        <v>60</v>
      </c>
      <c r="E64" s="88">
        <v>0</v>
      </c>
      <c r="F64" s="24">
        <v>15810</v>
      </c>
      <c r="G64" s="24">
        <f>E64+F64</f>
        <v>15810</v>
      </c>
      <c r="H64" s="24">
        <v>15810</v>
      </c>
      <c r="I64" s="24"/>
    </row>
    <row r="65" spans="1:9" ht="22.5" customHeight="1">
      <c r="A65" s="125" t="s">
        <v>98</v>
      </c>
      <c r="B65" s="125"/>
      <c r="C65" s="125"/>
      <c r="D65" s="125"/>
      <c r="E65" s="126">
        <v>17739303.32</v>
      </c>
      <c r="F65" s="126">
        <f>F10+F13+F20+F23+F34+F41+F48+F56</f>
        <v>3566583</v>
      </c>
      <c r="G65" s="126">
        <f>E65+F65</f>
        <v>21305886.32</v>
      </c>
      <c r="H65" s="126">
        <f>G65-I65</f>
        <v>11078494</v>
      </c>
      <c r="I65" s="126">
        <v>10227392.32</v>
      </c>
    </row>
    <row r="66" spans="1:7" ht="21.75" customHeight="1">
      <c r="A66" s="127" t="s">
        <v>99</v>
      </c>
      <c r="B66" s="127"/>
      <c r="C66" s="127"/>
      <c r="D66" s="128" t="s">
        <v>100</v>
      </c>
      <c r="E66" s="65"/>
      <c r="F66" s="65"/>
      <c r="G66" s="65"/>
    </row>
    <row r="67" spans="1:7" ht="8.25" customHeight="1">
      <c r="A67" s="129"/>
      <c r="B67" s="129"/>
      <c r="C67" s="129"/>
      <c r="D67" s="65"/>
      <c r="E67" s="65"/>
      <c r="F67" s="65"/>
      <c r="G67" s="65"/>
    </row>
    <row r="68" spans="1:13" ht="12.75" customHeight="1">
      <c r="A68" s="130" t="s">
        <v>101</v>
      </c>
      <c r="B68" s="130"/>
      <c r="C68" s="130"/>
      <c r="D68" s="130"/>
      <c r="E68" s="130"/>
      <c r="F68" s="130"/>
      <c r="G68" s="130"/>
      <c r="H68" s="130"/>
      <c r="I68" s="130"/>
      <c r="J68" s="131"/>
      <c r="K68" s="131"/>
      <c r="L68" s="131"/>
      <c r="M68" s="131"/>
    </row>
    <row r="69" spans="1:9" ht="12.75">
      <c r="A69" s="130"/>
      <c r="B69" s="130"/>
      <c r="C69" s="130"/>
      <c r="D69" s="130"/>
      <c r="E69" s="130"/>
      <c r="F69" s="130"/>
      <c r="G69" s="130"/>
      <c r="H69" s="130"/>
      <c r="I69" s="130"/>
    </row>
    <row r="70" spans="1:9" ht="12.75">
      <c r="A70" s="130"/>
      <c r="B70" s="130"/>
      <c r="C70" s="130"/>
      <c r="D70" s="130"/>
      <c r="E70" s="130"/>
      <c r="F70" s="130"/>
      <c r="G70" s="130"/>
      <c r="H70" s="130"/>
      <c r="I70" s="130"/>
    </row>
    <row r="71" spans="1:9" ht="153" customHeight="1">
      <c r="A71" s="130"/>
      <c r="B71" s="130"/>
      <c r="C71" s="130"/>
      <c r="D71" s="130"/>
      <c r="E71" s="130"/>
      <c r="F71" s="130"/>
      <c r="G71" s="130"/>
      <c r="H71" s="130"/>
      <c r="I71" s="130"/>
    </row>
    <row r="72" spans="1:9" ht="16.5" customHeight="1">
      <c r="A72" s="132" t="s">
        <v>102</v>
      </c>
      <c r="B72" s="132"/>
      <c r="C72" s="132"/>
      <c r="D72" s="133" t="s">
        <v>103</v>
      </c>
      <c r="E72" s="134"/>
      <c r="F72" s="134"/>
      <c r="G72" s="134"/>
      <c r="H72" s="134"/>
      <c r="I72" s="134"/>
    </row>
    <row r="73" spans="1:11" ht="15" customHeight="1">
      <c r="A73" s="135" t="s">
        <v>104</v>
      </c>
      <c r="B73" s="135"/>
      <c r="C73" s="135"/>
      <c r="D73" s="135"/>
      <c r="E73" s="135"/>
      <c r="F73" s="135"/>
      <c r="G73" s="135"/>
      <c r="H73" s="135"/>
      <c r="I73" s="135"/>
      <c r="J73" s="136"/>
      <c r="K73" s="136"/>
    </row>
    <row r="74" spans="1:9" ht="218.25" customHeight="1">
      <c r="A74" s="135"/>
      <c r="B74" s="135"/>
      <c r="C74" s="135"/>
      <c r="D74" s="135"/>
      <c r="E74" s="135"/>
      <c r="F74" s="135"/>
      <c r="G74" s="135"/>
      <c r="H74" s="135"/>
      <c r="I74" s="135"/>
    </row>
    <row r="75" spans="1:8" ht="12.75">
      <c r="A75" s="135"/>
      <c r="B75" s="135"/>
      <c r="C75" s="135"/>
      <c r="D75" s="135"/>
      <c r="E75" s="135"/>
      <c r="F75" s="135"/>
      <c r="G75" s="135"/>
      <c r="H75" s="135"/>
    </row>
    <row r="76" spans="1:9" ht="12.75" customHeight="1">
      <c r="A76" s="135"/>
      <c r="B76" s="135"/>
      <c r="C76" s="135"/>
      <c r="D76" s="135"/>
      <c r="E76" s="135"/>
      <c r="F76" s="135"/>
      <c r="G76" s="137" t="s">
        <v>36</v>
      </c>
      <c r="H76" s="137"/>
      <c r="I76" s="137"/>
    </row>
    <row r="77" spans="1:9" ht="30" customHeight="1">
      <c r="A77" s="70"/>
      <c r="D77" s="65"/>
      <c r="E77" s="65"/>
      <c r="F77" s="65"/>
      <c r="G77" s="138" t="s">
        <v>37</v>
      </c>
      <c r="H77" s="138"/>
      <c r="I77" s="138"/>
    </row>
    <row r="78" spans="1:7" ht="12.75">
      <c r="A78" s="70"/>
      <c r="D78" s="65"/>
      <c r="E78" s="65"/>
      <c r="F78" s="65"/>
      <c r="G78" s="65"/>
    </row>
    <row r="79" spans="4:7" ht="12.75">
      <c r="D79" s="65"/>
      <c r="E79" s="65"/>
      <c r="F79" s="65"/>
      <c r="G79" s="65"/>
    </row>
    <row r="80" spans="4:7" ht="12.75">
      <c r="D80" s="65"/>
      <c r="E80" s="65"/>
      <c r="F80" s="65"/>
      <c r="G80" s="65"/>
    </row>
    <row r="81" spans="4:7" ht="12.75">
      <c r="D81" s="65"/>
      <c r="E81" s="65"/>
      <c r="F81" s="65"/>
      <c r="G81" s="65"/>
    </row>
    <row r="82" spans="4:7" ht="12.75">
      <c r="D82" s="65"/>
      <c r="E82" s="65"/>
      <c r="F82" s="65"/>
      <c r="G82" s="65"/>
    </row>
    <row r="83" spans="4:7" ht="12.75">
      <c r="D83" s="65"/>
      <c r="E83" s="65"/>
      <c r="F83" s="65"/>
      <c r="G83" s="65"/>
    </row>
    <row r="84" spans="4:7" ht="12.75">
      <c r="D84" s="65"/>
      <c r="E84" s="65"/>
      <c r="F84" s="65"/>
      <c r="G84" s="65"/>
    </row>
    <row r="85" spans="4:7" ht="12.75">
      <c r="D85" s="65"/>
      <c r="E85" s="65"/>
      <c r="F85" s="65"/>
      <c r="G85" s="65"/>
    </row>
  </sheetData>
  <sheetProtection selectLockedCells="1" selectUnlockedCells="1"/>
  <mergeCells count="19">
    <mergeCell ref="E1:I1"/>
    <mergeCell ref="E2:I2"/>
    <mergeCell ref="A3:H3"/>
    <mergeCell ref="A4:F4"/>
    <mergeCell ref="C5:C7"/>
    <mergeCell ref="E5:I5"/>
    <mergeCell ref="A6:A7"/>
    <mergeCell ref="B6:B7"/>
    <mergeCell ref="D6:D7"/>
    <mergeCell ref="E6:G7"/>
    <mergeCell ref="H6:I6"/>
    <mergeCell ref="E9:G9"/>
    <mergeCell ref="A65:D65"/>
    <mergeCell ref="A66:C66"/>
    <mergeCell ref="A68:I71"/>
    <mergeCell ref="A72:C72"/>
    <mergeCell ref="A73:I74"/>
    <mergeCell ref="G76:I76"/>
    <mergeCell ref="G77:I77"/>
  </mergeCells>
  <printOptions/>
  <pageMargins left="0.5798611111111112" right="0.3" top="0.44027777777777777" bottom="0.35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2" sqref="A12"/>
    </sheetView>
  </sheetViews>
  <sheetFormatPr defaultColWidth="9.00390625" defaultRowHeight="12.75"/>
  <cols>
    <col min="1" max="1" width="6.125" style="139" customWidth="1"/>
    <col min="2" max="2" width="8.875" style="139" customWidth="1"/>
    <col min="3" max="3" width="7.125" style="139" customWidth="1"/>
    <col min="4" max="4" width="63.00390625" style="139" customWidth="1"/>
    <col min="5" max="6" width="17.625" style="139" customWidth="1"/>
    <col min="7" max="7" width="18.875" style="139" customWidth="1"/>
    <col min="8" max="16384" width="9.125" style="139" customWidth="1"/>
  </cols>
  <sheetData>
    <row r="1" spans="4:7" ht="17.25" customHeight="1">
      <c r="D1" s="140" t="s">
        <v>105</v>
      </c>
      <c r="E1" s="140"/>
      <c r="F1" s="140"/>
      <c r="G1" s="140"/>
    </row>
    <row r="2" spans="4:7" ht="18.75" customHeight="1">
      <c r="D2" s="141" t="s">
        <v>106</v>
      </c>
      <c r="E2" s="141"/>
      <c r="F2" s="141"/>
      <c r="G2" s="141"/>
    </row>
    <row r="3" spans="4:7" ht="17.25" customHeight="1">
      <c r="D3" s="141" t="s">
        <v>107</v>
      </c>
      <c r="E3" s="141"/>
      <c r="F3" s="141"/>
      <c r="G3" s="141"/>
    </row>
    <row r="4" spans="4:7" ht="17.25" customHeight="1">
      <c r="D4" s="142"/>
      <c r="E4" s="142"/>
      <c r="F4" s="142"/>
      <c r="G4" s="142"/>
    </row>
    <row r="5" spans="2:6" ht="21" customHeight="1">
      <c r="B5" s="143" t="s">
        <v>108</v>
      </c>
      <c r="C5" s="143"/>
      <c r="D5" s="143"/>
      <c r="E5" s="143"/>
      <c r="F5" s="143"/>
    </row>
    <row r="6" spans="2:6" ht="13.5" customHeight="1">
      <c r="B6" s="144" t="s">
        <v>109</v>
      </c>
      <c r="C6" s="144"/>
      <c r="D6" s="144"/>
      <c r="E6" s="144"/>
      <c r="F6" s="145"/>
    </row>
    <row r="7" spans="1:7" ht="18.75" customHeight="1">
      <c r="A7" s="146"/>
      <c r="B7" s="146"/>
      <c r="C7" s="146"/>
      <c r="D7" s="146"/>
      <c r="E7" s="146"/>
      <c r="F7" s="146"/>
      <c r="G7" s="146"/>
    </row>
    <row r="8" spans="1:7" ht="30" customHeight="1">
      <c r="A8" s="103" t="s">
        <v>3</v>
      </c>
      <c r="B8" s="103" t="s">
        <v>42</v>
      </c>
      <c r="C8" s="147" t="s">
        <v>5</v>
      </c>
      <c r="D8" s="147" t="s">
        <v>110</v>
      </c>
      <c r="E8" s="147" t="s">
        <v>111</v>
      </c>
      <c r="F8" s="148" t="s">
        <v>112</v>
      </c>
      <c r="G8" s="147" t="s">
        <v>113</v>
      </c>
    </row>
    <row r="9" spans="1:7" ht="24" customHeight="1">
      <c r="A9" s="149" t="s">
        <v>114</v>
      </c>
      <c r="B9" s="150"/>
      <c r="C9" s="151"/>
      <c r="D9" s="82" t="s">
        <v>86</v>
      </c>
      <c r="E9" s="152">
        <v>5937874</v>
      </c>
      <c r="F9" s="152">
        <f>F10</f>
        <v>31000</v>
      </c>
      <c r="G9" s="152">
        <f>E9+F9</f>
        <v>5968874</v>
      </c>
    </row>
    <row r="10" spans="1:7" ht="21.75" customHeight="1">
      <c r="A10" s="150"/>
      <c r="B10" s="153" t="s">
        <v>115</v>
      </c>
      <c r="C10" s="151"/>
      <c r="D10" s="87" t="s">
        <v>116</v>
      </c>
      <c r="E10" s="154">
        <v>2956413</v>
      </c>
      <c r="F10" s="154">
        <f>F11</f>
        <v>31000</v>
      </c>
      <c r="G10" s="154">
        <f>E10+F10</f>
        <v>2987413</v>
      </c>
    </row>
    <row r="11" spans="1:7" ht="20.25" customHeight="1">
      <c r="A11" s="155"/>
      <c r="B11" s="155"/>
      <c r="C11" s="156" t="s">
        <v>57</v>
      </c>
      <c r="D11" s="157" t="s">
        <v>58</v>
      </c>
      <c r="E11" s="154">
        <v>6000</v>
      </c>
      <c r="F11" s="154">
        <v>31000</v>
      </c>
      <c r="G11" s="154">
        <f>E11+F11</f>
        <v>37000</v>
      </c>
    </row>
    <row r="12" spans="1:10" ht="32.25" customHeight="1">
      <c r="A12" s="158" t="s">
        <v>117</v>
      </c>
      <c r="B12" s="158"/>
      <c r="C12" s="158"/>
      <c r="D12" s="158"/>
      <c r="E12" s="159">
        <v>6116819</v>
      </c>
      <c r="F12" s="159">
        <f>F9</f>
        <v>31000</v>
      </c>
      <c r="G12" s="159">
        <f>E12+F12</f>
        <v>6147819</v>
      </c>
      <c r="H12" s="160"/>
      <c r="I12" s="160"/>
      <c r="J12" s="160"/>
    </row>
    <row r="13" spans="1:7" s="162" customFormat="1" ht="28.5" customHeight="1">
      <c r="A13" s="155"/>
      <c r="B13" s="155"/>
      <c r="C13" s="155"/>
      <c r="D13" s="161" t="s">
        <v>118</v>
      </c>
      <c r="E13" s="161"/>
      <c r="F13" s="161"/>
      <c r="G13" s="161"/>
    </row>
    <row r="15" spans="4:7" ht="12.75">
      <c r="D15" s="163"/>
      <c r="F15" s="141" t="s">
        <v>36</v>
      </c>
      <c r="G15" s="141"/>
    </row>
    <row r="17" spans="6:7" ht="12.75">
      <c r="F17" s="141" t="s">
        <v>37</v>
      </c>
      <c r="G17" s="141"/>
    </row>
  </sheetData>
  <sheetProtection selectLockedCells="1" selectUnlockedCells="1"/>
  <mergeCells count="11">
    <mergeCell ref="D1:G1"/>
    <mergeCell ref="D2:G2"/>
    <mergeCell ref="D3:G3"/>
    <mergeCell ref="B5:F5"/>
    <mergeCell ref="B6:E6"/>
    <mergeCell ref="A7:G7"/>
    <mergeCell ref="A12:D12"/>
    <mergeCell ref="A13:C13"/>
    <mergeCell ref="D13:G13"/>
    <mergeCell ref="F15:G15"/>
    <mergeCell ref="F17:G17"/>
  </mergeCells>
  <printOptions/>
  <pageMargins left="0.42986111111111114" right="0.25" top="0.4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3" sqref="D13"/>
    </sheetView>
  </sheetViews>
  <sheetFormatPr defaultColWidth="9.00390625" defaultRowHeight="12.75"/>
  <cols>
    <col min="1" max="1" width="6.125" style="139" customWidth="1"/>
    <col min="2" max="2" width="8.875" style="139" customWidth="1"/>
    <col min="3" max="3" width="7.125" style="139" customWidth="1"/>
    <col min="4" max="4" width="63.00390625" style="139" customWidth="1"/>
    <col min="5" max="6" width="17.625" style="139" customWidth="1"/>
    <col min="7" max="7" width="18.875" style="139" customWidth="1"/>
    <col min="8" max="16384" width="9.125" style="139" customWidth="1"/>
  </cols>
  <sheetData>
    <row r="1" spans="4:7" ht="17.25" customHeight="1">
      <c r="D1" s="140" t="s">
        <v>119</v>
      </c>
      <c r="E1" s="140"/>
      <c r="F1" s="140"/>
      <c r="G1" s="140"/>
    </row>
    <row r="2" spans="4:7" ht="18.75" customHeight="1">
      <c r="D2" s="141" t="s">
        <v>106</v>
      </c>
      <c r="E2" s="141"/>
      <c r="F2" s="141"/>
      <c r="G2" s="141"/>
    </row>
    <row r="3" spans="4:7" ht="17.25" customHeight="1">
      <c r="D3" s="141" t="s">
        <v>120</v>
      </c>
      <c r="E3" s="141"/>
      <c r="F3" s="141"/>
      <c r="G3" s="141"/>
    </row>
    <row r="4" spans="4:7" ht="17.25" customHeight="1">
      <c r="D4" s="142"/>
      <c r="E4" s="142"/>
      <c r="F4" s="142"/>
      <c r="G4" s="142"/>
    </row>
    <row r="5" spans="2:6" ht="21" customHeight="1">
      <c r="B5" s="143" t="s">
        <v>121</v>
      </c>
      <c r="C5" s="143"/>
      <c r="D5" s="143"/>
      <c r="E5" s="143"/>
      <c r="F5" s="143"/>
    </row>
    <row r="6" spans="2:6" ht="13.5" customHeight="1">
      <c r="B6" s="144" t="s">
        <v>109</v>
      </c>
      <c r="C6" s="144"/>
      <c r="D6" s="144"/>
      <c r="E6" s="144"/>
      <c r="F6" s="145"/>
    </row>
    <row r="7" spans="1:7" ht="18.75" customHeight="1">
      <c r="A7" s="146"/>
      <c r="B7" s="146"/>
      <c r="C7" s="146"/>
      <c r="D7" s="146"/>
      <c r="E7" s="146"/>
      <c r="F7" s="146"/>
      <c r="G7" s="146"/>
    </row>
    <row r="8" spans="1:7" ht="30" customHeight="1">
      <c r="A8" s="103" t="s">
        <v>3</v>
      </c>
      <c r="B8" s="103" t="s">
        <v>42</v>
      </c>
      <c r="C8" s="147" t="s">
        <v>5</v>
      </c>
      <c r="D8" s="147" t="s">
        <v>110</v>
      </c>
      <c r="E8" s="147" t="s">
        <v>111</v>
      </c>
      <c r="F8" s="148" t="s">
        <v>112</v>
      </c>
      <c r="G8" s="147" t="s">
        <v>113</v>
      </c>
    </row>
    <row r="9" spans="1:7" s="162" customFormat="1" ht="18" customHeight="1">
      <c r="A9" s="149" t="s">
        <v>114</v>
      </c>
      <c r="B9" s="150"/>
      <c r="C9" s="151"/>
      <c r="D9" s="82" t="s">
        <v>86</v>
      </c>
      <c r="E9" s="152">
        <v>4853090</v>
      </c>
      <c r="F9" s="152">
        <f>F10</f>
        <v>60000</v>
      </c>
      <c r="G9" s="152">
        <f>E9+F9</f>
        <v>4913090</v>
      </c>
    </row>
    <row r="10" spans="1:7" ht="20.25" customHeight="1">
      <c r="A10" s="150"/>
      <c r="B10" s="153" t="s">
        <v>115</v>
      </c>
      <c r="C10" s="151"/>
      <c r="D10" s="87" t="s">
        <v>116</v>
      </c>
      <c r="E10" s="154">
        <v>2463029</v>
      </c>
      <c r="F10" s="154">
        <f>F11</f>
        <v>60000</v>
      </c>
      <c r="G10" s="154">
        <f>E10+F10</f>
        <v>2523029</v>
      </c>
    </row>
    <row r="11" spans="1:7" ht="20.25" customHeight="1">
      <c r="A11" s="155"/>
      <c r="B11" s="155"/>
      <c r="C11" s="156" t="s">
        <v>59</v>
      </c>
      <c r="D11" s="157" t="s">
        <v>60</v>
      </c>
      <c r="E11" s="154">
        <v>61341</v>
      </c>
      <c r="F11" s="154">
        <v>60000</v>
      </c>
      <c r="G11" s="154">
        <f>E11+F11</f>
        <v>121341</v>
      </c>
    </row>
    <row r="12" spans="1:7" ht="32.25" customHeight="1">
      <c r="A12" s="158" t="s">
        <v>122</v>
      </c>
      <c r="B12" s="158"/>
      <c r="C12" s="158"/>
      <c r="D12" s="158"/>
      <c r="E12" s="159">
        <v>4950797</v>
      </c>
      <c r="F12" s="159">
        <f>F9</f>
        <v>60000</v>
      </c>
      <c r="G12" s="159">
        <f>E12+F12</f>
        <v>5010797</v>
      </c>
    </row>
    <row r="13" spans="1:7" ht="27.75" customHeight="1">
      <c r="A13" s="155"/>
      <c r="B13" s="155"/>
      <c r="C13" s="155"/>
      <c r="D13" s="161" t="s">
        <v>123</v>
      </c>
      <c r="E13" s="161"/>
      <c r="F13" s="161"/>
      <c r="G13" s="161"/>
    </row>
    <row r="14" spans="1:7" ht="27.75" customHeight="1">
      <c r="A14" s="164"/>
      <c r="B14" s="164"/>
      <c r="C14" s="164"/>
      <c r="D14" s="146"/>
      <c r="E14" s="146"/>
      <c r="F14" s="146"/>
      <c r="G14" s="146"/>
    </row>
    <row r="15" spans="1:7" ht="16.5" customHeight="1">
      <c r="A15" s="164"/>
      <c r="B15" s="164"/>
      <c r="C15" s="164"/>
      <c r="D15" s="146"/>
      <c r="E15" s="146"/>
      <c r="F15" s="165" t="s">
        <v>36</v>
      </c>
      <c r="G15" s="165"/>
    </row>
    <row r="17" spans="4:7" ht="12.75">
      <c r="D17" s="163"/>
      <c r="F17" s="141" t="s">
        <v>37</v>
      </c>
      <c r="G17" s="141"/>
    </row>
  </sheetData>
  <sheetProtection selectLockedCells="1" selectUnlockedCells="1"/>
  <mergeCells count="11">
    <mergeCell ref="D1:G1"/>
    <mergeCell ref="D2:G2"/>
    <mergeCell ref="D3:G3"/>
    <mergeCell ref="B5:F5"/>
    <mergeCell ref="B6:E6"/>
    <mergeCell ref="A7:G7"/>
    <mergeCell ref="A12:D12"/>
    <mergeCell ref="A13:C13"/>
    <mergeCell ref="D13:G13"/>
    <mergeCell ref="F15:G15"/>
    <mergeCell ref="F17:G17"/>
  </mergeCells>
  <printOptions/>
  <pageMargins left="0.6298611111111111" right="0.24027777777777778" top="0.33958333333333335" bottom="0.45" header="0.2298611111111111" footer="0.5118055555555555"/>
  <pageSetup horizontalDpi="300" verticalDpi="300" orientation="landscape" paperSize="9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/>
  <cp:lastPrinted>2010-04-12T07:55:43Z</cp:lastPrinted>
  <dcterms:created xsi:type="dcterms:W3CDTF">2001-03-22T14:50:42Z</dcterms:created>
  <dcterms:modified xsi:type="dcterms:W3CDTF">2010-04-15T06:44:36Z</dcterms:modified>
  <cp:category/>
  <cp:version/>
  <cp:contentType/>
  <cp:contentStatus/>
  <cp:revision>1</cp:revision>
</cp:coreProperties>
</file>