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zał nr 1 do 125" sheetId="1" r:id="rId1"/>
    <sheet name="zał nr2 do 125" sheetId="2" r:id="rId2"/>
  </sheets>
  <definedNames/>
  <calcPr fullCalcOnLoad="1"/>
</workbook>
</file>

<file path=xl/sharedStrings.xml><?xml version="1.0" encoding="utf-8"?>
<sst xmlns="http://schemas.openxmlformats.org/spreadsheetml/2006/main" count="160" uniqueCount="125">
  <si>
    <t>C  738 100</t>
  </si>
  <si>
    <t>C - inne (pożyczka z WFOŚiGW - 595.000,-zł, środki mieszkańców - 143.100,-zł)</t>
  </si>
  <si>
    <t>razem dział 700 - Gospodarka mieszkaniowa</t>
  </si>
  <si>
    <t>Zakup nieruchomości gruntowej w Międzyborowie (na cele publiczne)</t>
  </si>
  <si>
    <t>Ochotnicze straże pożarne</t>
  </si>
  <si>
    <t>Wydatki na zakupy inwestycyjne jednostek budżet.</t>
  </si>
  <si>
    <t>Dział</t>
  </si>
  <si>
    <t>Rozdział</t>
  </si>
  <si>
    <t>010</t>
  </si>
  <si>
    <t>01010</t>
  </si>
  <si>
    <t>Ogółem</t>
  </si>
  <si>
    <t>Przewodniczący Rady Gminy</t>
  </si>
  <si>
    <t>Mirosław Byczak</t>
  </si>
  <si>
    <t>N a z w a</t>
  </si>
  <si>
    <t>Planowane wydatki</t>
  </si>
  <si>
    <t>Dochody</t>
  </si>
  <si>
    <t>§</t>
  </si>
  <si>
    <t>Kwota</t>
  </si>
  <si>
    <t>Razem</t>
  </si>
  <si>
    <t xml:space="preserve">Wydatki  </t>
  </si>
  <si>
    <t xml:space="preserve">Kwota </t>
  </si>
  <si>
    <t>Uzasadnienie:</t>
  </si>
  <si>
    <t xml:space="preserve">                                                    Przewodniczący Rady Gminy</t>
  </si>
  <si>
    <t xml:space="preserve">                                           Mirosław Byczak</t>
  </si>
  <si>
    <t>Zestawienie zmian w planie dochodów  i wydatków   budżetu Gminy Jaktorów</t>
  </si>
  <si>
    <t>Oświata i wychowanie</t>
  </si>
  <si>
    <t>Szkoły podstawowe</t>
  </si>
  <si>
    <t>Łączne koszty finansowe</t>
  </si>
  <si>
    <t>z tego źródła finansowania</t>
  </si>
  <si>
    <t>kredyty
i pożyczki</t>
  </si>
  <si>
    <t>Lp.</t>
  </si>
  <si>
    <t>Nazwa zadania inwestycyjnego</t>
  </si>
  <si>
    <t>x</t>
  </si>
  <si>
    <t>Razem dział 600 - Transport i łączność</t>
  </si>
  <si>
    <t>Razem dział 010 - Rolnictwo i łowiectwo</t>
  </si>
  <si>
    <t>Zadania inwestycyjne w 2008 r.</t>
  </si>
  <si>
    <t>w złotych</t>
  </si>
  <si>
    <t>Rozdz</t>
  </si>
  <si>
    <t xml:space="preserve">Jednostka organiz. realizująca program lub koordynują-ca  jego wykonanie </t>
  </si>
  <si>
    <t>rok budżetowy 2008 (8+9+10+11)</t>
  </si>
  <si>
    <t>dochody własne jst</t>
  </si>
  <si>
    <t>środki pochodzą
cez innych  źródeł*</t>
  </si>
  <si>
    <t>środki wymienionew art. 5 ust. 1 pkt 2 i 3 u.f.p.</t>
  </si>
  <si>
    <t>Urząd 
Gminy</t>
  </si>
  <si>
    <t>400</t>
  </si>
  <si>
    <t>40002</t>
  </si>
  <si>
    <t>Zakup pompy oraz sprężarki do Stacji Uzdatniania Wody w Kozerach</t>
  </si>
  <si>
    <t>Razem dział 400 - Wytwarzanie i zaopatrywanie w energię elektryczną, gaz i wodę</t>
  </si>
  <si>
    <t>Dokończenie wykonania chodników w ul. Warszawskiej, na odcinku od ul. Ogrodowej do ul.  Chełmońskiego w Jaktorowie oraz zatoki autobusowej w Międzyborowie - stosownie do zawartych w dniu 30.05.2006 r. umów z Województwem Mazowieckim-Mazowieckim Zarządem Dróg Wojewódzkich z siedzibą w Warszawie</t>
  </si>
  <si>
    <t xml:space="preserve">Opracowanie dokumentacji projektowo kosztorysowej ciągu  pieszego w Starych Budach na odc. od wiaduktu CMK do ul. Potockiego w Jaktorowie Kolonii - zgodnie z umową zawartą z Województwem Mazowieckim </t>
  </si>
  <si>
    <t>Sporządzenie map do budowy ulic: Ks. Baranowskiego w Budach Grzybek do drogi Nr 150305 w B.Michałowskich, Armii Ludowej w Międzyborowie,  Jaworowej w Henryszewie,  3 Maja i Walecznych w Grądach</t>
  </si>
  <si>
    <t>Modernizacja drogi gminnej we wsi Budy Stare</t>
  </si>
  <si>
    <t>Opracowanie studium wykonalności ul. Parkowej, Kopernika</t>
  </si>
  <si>
    <t>Regulacja stanu prawnego drogi w Henryszewie</t>
  </si>
  <si>
    <t xml:space="preserve">Opracowanie dokumentacji technicznej na przebudowę dróg gminnych: ul. Parkowa w Chylicach Kolonii, ul. Kopernika  i Kościuszki w Międzyborowie    </t>
  </si>
  <si>
    <t>Zakup zestawu komputerowego i drukarki</t>
  </si>
  <si>
    <t>Zakup sceny aluminiowej z zadaszeniem</t>
  </si>
  <si>
    <t>Razem dział 750 - Administracja publiczna</t>
  </si>
  <si>
    <t>Zakup samochodu pożarniczego dla OSP w Jaktorowie</t>
  </si>
  <si>
    <t>Wykonanie monitoringu Gminy</t>
  </si>
  <si>
    <t>Razem dział 754 - Bezpieczeństwo publiczne i ochrona przeciwpożarowa</t>
  </si>
  <si>
    <t xml:space="preserve">Opracowanie dokumentacji technicznej oświetlenia ulic: Kleeberga  w Kol. Jaktorów,Wyspiańskiego w Chylicach,  Łąkowej, Rycerskiej, Jagiełły i Kolejowej w Sadych Budach </t>
  </si>
  <si>
    <t xml:space="preserve">Opracowanie dokumentacji technicznej oświetlenia ulic: 
a/  ul. Żyrardowskiej w Starych Budach (od ul. Chopina do  wiaduktu CMK), 
b/  ul. Traugutta w Jaktorowie, 
c/  ul.Jagiellońskiej w Międzyborowie, 
d/  ul. Topolowej w Międzyborowie   
</t>
  </si>
  <si>
    <t>razem dział 900 - Gospodarka komunalna i ochrona środowiska</t>
  </si>
  <si>
    <t xml:space="preserve">na rok 2008 </t>
  </si>
  <si>
    <t>Administracja publiczna</t>
  </si>
  <si>
    <t>Urzędy gmin</t>
  </si>
  <si>
    <t>0490</t>
  </si>
  <si>
    <t>Wpływy z innych opłat stanowiących dochody jst na podstawie ustaw</t>
  </si>
  <si>
    <t>Wpływy z innych lokalnych opłat pobieranych przez jst na podstawie odrębnych ustaw</t>
  </si>
  <si>
    <t>Dochody od osób prawnych, od osób fizycznych i od innych jednostek nie posiadających osobowości prawnej oraz wydatki związane z ich poborem</t>
  </si>
  <si>
    <t>0340</t>
  </si>
  <si>
    <t>Wpływy z podatku rolnego, podatku leśnego, podatku od czynności cywilnoprawnych ,  podatków i opłat lokalnych od osób prawnych i innych jednostek organizacyjnych</t>
  </si>
  <si>
    <t>Podatek od środków transportowych</t>
  </si>
  <si>
    <t>Transport i łączność</t>
  </si>
  <si>
    <t>Drogi publiczne gminne</t>
  </si>
  <si>
    <t>Wydatki inwestycyjne jednostek  budżetowych</t>
  </si>
  <si>
    <t>Zakup materiałów i wyposażenia</t>
  </si>
  <si>
    <t>6290</t>
  </si>
  <si>
    <t>Rolnictwo i łowiectwo</t>
  </si>
  <si>
    <t>Infrastruktura wodociągowa i sanitacyjna wsi</t>
  </si>
  <si>
    <t>Środki na dofinansowanie  własnych inwestycji gmin, powiatów, samorządów województw,  pozyskane z innych żródeł</t>
  </si>
  <si>
    <t>Pomoc społeczna</t>
  </si>
  <si>
    <t>Ośrodki pomocy społecznej</t>
  </si>
  <si>
    <t>Bezpieczeństwo publiczne i ochrona przeciwpożarowa</t>
  </si>
  <si>
    <t>Gospodarka komunalna i ochrona środowiska</t>
  </si>
  <si>
    <t>Oczyszczanie miast i wsi</t>
  </si>
  <si>
    <t>Różne opłaty i składki</t>
  </si>
  <si>
    <t>Szkolenia pracowników niebędących członkami korpusu służby cywilnej</t>
  </si>
  <si>
    <t>0320</t>
  </si>
  <si>
    <t>Wpływy z podatku rolnego, podatku leśnego, podatku od spadków i darowizn,  podatku od czynności cywilnoprawnych  oraz   podatków i opłat lokalnych od osób  fizycznych</t>
  </si>
  <si>
    <t>Podatek rolny</t>
  </si>
  <si>
    <t>0500</t>
  </si>
  <si>
    <t>Podatek od czynności cywilnoprawnych</t>
  </si>
  <si>
    <t xml:space="preserve">   </t>
  </si>
  <si>
    <t>Opracowanie dokumentacji wyników badań lokalizacji studni głębinowych na potrzeby rozbudowy i budowy SUW</t>
  </si>
  <si>
    <t xml:space="preserve">Opracowanie dokumentacji technicznej i budowa sieci wodociągowej z przyłączami w m. Budy Zosine, Budy Stare, Budy Grzybek,  Jaktorów Kolonia i Sadych Budach </t>
  </si>
  <si>
    <t>Opracowanie dokumentacji projektowej modernizacji nawierzchni ul. Wł.Jagiełły w Chylicach</t>
  </si>
  <si>
    <t>6010</t>
  </si>
  <si>
    <t>Wydatki na zakup i objęcie akcji, wniesienie wkładów do spółek prawa handlowego oraz uzupełnienie funduszy statutowych banków państwowych i innych instytucji finansowych</t>
  </si>
  <si>
    <t>Komendy wojewódzkie Policji</t>
  </si>
  <si>
    <t>Wpłaty jednostek na fundusz celowy na finansowanie lub dofinansowanie zadań inwestycyjnych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</si>
  <si>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</si>
  <si>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</si>
  <si>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</si>
  <si>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</si>
  <si>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0010</t>
  </si>
  <si>
    <t>Udziały gmin w podatkach stanowiących dochód budżetu państwa</t>
  </si>
  <si>
    <t>Podatek dochodowy od osób fizycznych</t>
  </si>
  <si>
    <t>4270</t>
  </si>
  <si>
    <t>Zakup usług remontowych</t>
  </si>
  <si>
    <t>Obsługa długu publicznego</t>
  </si>
  <si>
    <t>Obsługa papierów wartościowych, kredytów i pożyczek jst</t>
  </si>
  <si>
    <t>Odsetki i dyskonto od krajowych skarbowych papierów wartościowych, pożyczek i kredytów oraz innych instrum.finans. związanych z obługą długu krajowego</t>
  </si>
  <si>
    <t>Odsetki od samorządowych papierów wartościowych</t>
  </si>
  <si>
    <r>
      <t>Dział 757 - Obsługa długu publicznego</t>
    </r>
    <r>
      <rPr>
        <sz val="11"/>
        <rFont val="Arial CE"/>
        <family val="0"/>
      </rPr>
      <t xml:space="preserve"> -na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>koszty obsługi i odsetki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>od zaciągniętych pożyczek i obligacji  przeznacza się 40.000,-zł,</t>
    </r>
    <r>
      <rPr>
        <b/>
        <sz val="11"/>
        <rFont val="Arial CE"/>
        <family val="0"/>
      </rPr>
      <t xml:space="preserve">
Dział 801 - Oświata i wychowanie -</t>
    </r>
    <r>
      <rPr>
        <sz val="11"/>
        <rFont val="Arial CE"/>
        <family val="0"/>
      </rPr>
      <t xml:space="preserve"> razem 152.721,-zł, z tego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2"/>
      </rPr>
      <t xml:space="preserve">  na modernizację budynku Szkoły Podstawowej w Jaktorowie (wejście główne do budynku wraz z podjazdem dla osób niepełnosprawnych) zabezpiecza się 150.000,-zł  oraz 2.721,-zł na koszty postępowania  sądowego  w związku  z wyrokiem Sądu Okręgowego w zakresie rozliczeń finansowych budowy hali sportowej w Jaktorowie,
</t>
    </r>
    <r>
      <rPr>
        <b/>
        <sz val="11"/>
        <rFont val="Arial CE"/>
        <family val="0"/>
      </rPr>
      <t>Dział 852 - Pomoc społeczna</t>
    </r>
    <r>
      <rPr>
        <sz val="11"/>
        <rFont val="Arial CE"/>
        <family val="2"/>
      </rPr>
      <t xml:space="preserve">  - kwotę 4.500,-zł przeznacza się na zakup komputera oraz na koszty szkolenia pracowników GOPS, 
</t>
    </r>
    <r>
      <rPr>
        <b/>
        <sz val="11"/>
        <rFont val="Arial CE"/>
        <family val="0"/>
      </rPr>
      <t>Dział 900 - Gospodarka komunalna i ochrona środowiska</t>
    </r>
    <r>
      <rPr>
        <sz val="11"/>
        <rFont val="Arial CE"/>
        <family val="2"/>
      </rPr>
      <t xml:space="preserve">  - na wydatki związane z utrzymaniem czystości na drogach i ulicach zabezpiecza się 8.000,-zł.</t>
    </r>
  </si>
  <si>
    <t>2920</t>
  </si>
  <si>
    <t>Różne rozliczenia</t>
  </si>
  <si>
    <t>Część oświatowa subwencji ogólnej dla jst</t>
  </si>
  <si>
    <t>Subwencje ogólne z budżetu państwa</t>
  </si>
  <si>
    <r>
      <t xml:space="preserve">            Zgodnie z pismem Nr ST5/4822/2g/BKU/08 Ministra Finansów  zwiększona została część subwencji oświatowej w kwocie </t>
    </r>
    <r>
      <rPr>
        <b/>
        <sz val="11"/>
        <rFont val="Arial CE"/>
        <family val="0"/>
      </rPr>
      <t>18.000,-z</t>
    </r>
    <r>
      <rPr>
        <sz val="11"/>
        <rFont val="Arial CE"/>
        <family val="2"/>
      </rPr>
      <t xml:space="preserve">ł z przeznaczeniem na na dofinansowanie wydatków związanych z likwidacją szkody w Szkole Podstawowej w Jaktorowie (§ 4270). 
        Zwiększa się  dochody własne budżetu Gminy z  tytułu  opłat za zajęcie pasa drogowego, podatku od środków transportowych, podatku rolnego, podatku od czynności cywilnoprawnych oraz środków pozyskanych od mieszkańców na wykonanie przyłączy kanalizacyjnych i wodociągowych   o łączną kwotę </t>
    </r>
    <r>
      <rPr>
        <b/>
        <sz val="11"/>
        <rFont val="Arial CE"/>
        <family val="0"/>
      </rPr>
      <t>1.061.821,-zł</t>
    </r>
    <r>
      <rPr>
        <sz val="11"/>
        <rFont val="Arial CE"/>
        <family val="2"/>
      </rPr>
      <t xml:space="preserve"> z przeznaczeniem na  realizację  niżej wymienionych wydatków:
 </t>
    </r>
    <r>
      <rPr>
        <b/>
        <sz val="11"/>
        <rFont val="Arial CE"/>
        <family val="0"/>
      </rPr>
      <t>Dział  010 - Infrastruktura wodociągowa i sanitacyjna wsi -</t>
    </r>
    <r>
      <rPr>
        <sz val="11"/>
        <rFont val="Arial CE"/>
        <family val="0"/>
      </rPr>
      <t xml:space="preserve"> razem 378.100,-zł, z tego</t>
    </r>
    <r>
      <rPr>
        <b/>
        <sz val="11"/>
        <rFont val="Arial CE"/>
        <family val="0"/>
      </rPr>
      <t xml:space="preserve">  </t>
    </r>
    <r>
      <rPr>
        <sz val="11"/>
        <rFont val="Arial CE"/>
        <family val="2"/>
      </rPr>
      <t xml:space="preserve">na  objęcie udziałów z tytułu wykonania przyłączy kanalizacyjnych przeznacza się 200.000,-zł, na wykonanie przyłączy wodociągowych - 143.100,-zł  oraz na opracowanie dokumentacji wyników badań lokalizacji studni głębinowych na potrzeby rozbudowy i budowy stacji uzdatniania wody - 35.000,-zł, 
</t>
    </r>
    <r>
      <rPr>
        <b/>
        <sz val="11"/>
        <rFont val="Arial CE"/>
        <family val="0"/>
      </rPr>
      <t>Dział 600 - Transport i łączność</t>
    </r>
    <r>
      <rPr>
        <sz val="11"/>
        <rFont val="Arial CE"/>
        <family val="2"/>
      </rPr>
      <t xml:space="preserve"> - razem 250.000,-zł, z tego   na opracowanie dokumentacji 
projektowej modernizacji  nawierzchni ul. Wł. Jagiełły w Chylicach zabezpiecza się  50.000,-zł,- 
oraz  na modernizację drogi gminnej w Budach Starych 200.000,-zł,
</t>
    </r>
    <r>
      <rPr>
        <b/>
        <sz val="11"/>
        <rFont val="Arial CE"/>
        <family val="0"/>
      </rPr>
      <t>Dział 700 - Gospodarka mieszkaniowa</t>
    </r>
    <r>
      <rPr>
        <sz val="11"/>
        <rFont val="Arial CE"/>
        <family val="2"/>
      </rPr>
      <t xml:space="preserve"> - na zakup nieruchomości gruntowej w Międzyborowie  na 
cele publiczne zabezpiecza się 200.000,-zł,
</t>
    </r>
    <r>
      <rPr>
        <b/>
        <sz val="11"/>
        <rFont val="Arial CE"/>
        <family val="0"/>
      </rPr>
      <t>Dział 750 - Administracja publiczna</t>
    </r>
    <r>
      <rPr>
        <sz val="11"/>
        <rFont val="Arial CE"/>
        <family val="2"/>
      </rPr>
      <t xml:space="preserve">  - środki w kwocie 5.000,-zł przeznacza sie na dofinansowanie
kosztów szkolenia pracowników Urzędu Gminy,
</t>
    </r>
    <r>
      <rPr>
        <b/>
        <sz val="11"/>
        <rFont val="Arial CE"/>
        <family val="0"/>
      </rPr>
      <t>Dział 754 - Bezpieczeństwo publiczne i ochrona przeciwpożarowa</t>
    </r>
    <r>
      <rPr>
        <sz val="11"/>
        <rFont val="Arial CE"/>
        <family val="2"/>
      </rPr>
      <t xml:space="preserve">  - na dofinansowanie zakupu 
samochodu pożarniczego dla OSP w Jaktorowie zabezpiecza się 7.000,-zł  oraz na 
dofinansowanie zakupu samochodu osobowego dla Policji - 16.500,-zł, </t>
    </r>
  </si>
  <si>
    <t xml:space="preserve">                                                           Zał.Nr 1 do uchwały Nr XVIII/125/2008 </t>
  </si>
  <si>
    <t>Rady Gminy Jaktorów z dnia 9 czerwca  2008r</t>
  </si>
  <si>
    <t>Zał Nr 2  do uchwały Nr XVII/125/2008</t>
  </si>
  <si>
    <t>Rady Gminy Jaktorów z dnia 9 czerwca 2008r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</si>
</sst>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1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0"/>
    </font>
    <font>
      <i/>
      <sz val="10"/>
      <name val="Arial CE"/>
      <family val="0"/>
    </font>
    <font>
      <b/>
      <i/>
      <sz val="11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3" fontId="6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3" fontId="11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52">
      <selection activeCell="C62" sqref="C62"/>
    </sheetView>
  </sheetViews>
  <sheetFormatPr defaultColWidth="9.00390625" defaultRowHeight="12.75"/>
  <cols>
    <col min="1" max="1" width="6.875" style="10" customWidth="1"/>
    <col min="2" max="2" width="9.75390625" style="10" customWidth="1"/>
    <col min="3" max="3" width="6.125" style="10" customWidth="1"/>
    <col min="4" max="4" width="58.625" style="10" customWidth="1"/>
    <col min="5" max="5" width="12.125" style="10" customWidth="1"/>
    <col min="6" max="16384" width="9.125" style="10" customWidth="1"/>
  </cols>
  <sheetData>
    <row r="1" spans="4:5" ht="30" customHeight="1">
      <c r="D1" s="112" t="s">
        <v>121</v>
      </c>
      <c r="E1" s="112"/>
    </row>
    <row r="2" spans="3:5" ht="16.5" customHeight="1">
      <c r="C2" s="113" t="s">
        <v>122</v>
      </c>
      <c r="D2" s="113"/>
      <c r="E2" s="113"/>
    </row>
    <row r="3" spans="3:5" ht="17.25" customHeight="1">
      <c r="C3" s="11"/>
      <c r="D3" s="11"/>
      <c r="E3" s="11"/>
    </row>
    <row r="4" spans="1:5" s="12" customFormat="1" ht="18" customHeight="1">
      <c r="A4" s="112" t="s">
        <v>24</v>
      </c>
      <c r="B4" s="112"/>
      <c r="C4" s="112"/>
      <c r="D4" s="112"/>
      <c r="E4" s="112"/>
    </row>
    <row r="5" spans="1:5" s="12" customFormat="1" ht="24.75" customHeight="1">
      <c r="A5" s="114" t="s">
        <v>64</v>
      </c>
      <c r="B5" s="114"/>
      <c r="C5" s="114"/>
      <c r="D5" s="114"/>
      <c r="E5" s="114"/>
    </row>
    <row r="6" spans="1:4" ht="20.25" customHeight="1">
      <c r="A6" s="108" t="s">
        <v>15</v>
      </c>
      <c r="B6" s="108"/>
      <c r="C6" s="108"/>
      <c r="D6" s="13"/>
    </row>
    <row r="7" spans="1:5" s="11" customFormat="1" ht="20.25" customHeight="1">
      <c r="A7" s="14" t="s">
        <v>6</v>
      </c>
      <c r="B7" s="14" t="s">
        <v>7</v>
      </c>
      <c r="C7" s="14" t="s">
        <v>16</v>
      </c>
      <c r="D7" s="14" t="s">
        <v>13</v>
      </c>
      <c r="E7" s="14" t="s">
        <v>17</v>
      </c>
    </row>
    <row r="8" spans="1:5" s="12" customFormat="1" ht="14.25">
      <c r="A8" s="14">
        <v>1</v>
      </c>
      <c r="B8" s="14">
        <v>2</v>
      </c>
      <c r="C8" s="14">
        <v>3</v>
      </c>
      <c r="D8" s="14">
        <v>4</v>
      </c>
      <c r="E8" s="15">
        <v>5</v>
      </c>
    </row>
    <row r="9" spans="1:5" s="29" customFormat="1" ht="19.5" customHeight="1">
      <c r="A9" s="28" t="s">
        <v>8</v>
      </c>
      <c r="B9" s="24"/>
      <c r="C9" s="28"/>
      <c r="D9" s="75" t="s">
        <v>79</v>
      </c>
      <c r="E9" s="30">
        <f>E10</f>
        <v>343100</v>
      </c>
    </row>
    <row r="10" spans="1:5" s="36" customFormat="1" ht="18.75" customHeight="1">
      <c r="A10" s="33"/>
      <c r="B10" s="34" t="s">
        <v>9</v>
      </c>
      <c r="C10" s="34"/>
      <c r="D10" s="16" t="s">
        <v>80</v>
      </c>
      <c r="E10" s="35">
        <f>E11</f>
        <v>343100</v>
      </c>
    </row>
    <row r="11" spans="1:5" s="36" customFormat="1" ht="39.75" customHeight="1">
      <c r="A11" s="33"/>
      <c r="B11" s="33"/>
      <c r="C11" s="39" t="s">
        <v>78</v>
      </c>
      <c r="D11" s="3" t="s">
        <v>81</v>
      </c>
      <c r="E11" s="35">
        <v>343100</v>
      </c>
    </row>
    <row r="12" spans="1:5" s="36" customFormat="1" ht="22.5" customHeight="1">
      <c r="A12" s="80">
        <v>700</v>
      </c>
      <c r="B12" s="80"/>
      <c r="C12" s="80"/>
      <c r="D12" s="95" t="s">
        <v>102</v>
      </c>
      <c r="E12" s="30">
        <f>E13</f>
        <v>3600</v>
      </c>
    </row>
    <row r="13" spans="1:5" s="36" customFormat="1" ht="19.5" customHeight="1">
      <c r="A13" s="77"/>
      <c r="B13" s="77">
        <v>70005</v>
      </c>
      <c r="C13" s="77"/>
      <c r="D13" s="44" t="s">
        <v>103</v>
      </c>
      <c r="E13" s="35">
        <f>E14</f>
        <v>3600</v>
      </c>
    </row>
    <row r="14" spans="1:5" s="36" customFormat="1" ht="27" customHeight="1">
      <c r="A14" s="77"/>
      <c r="B14" s="77"/>
      <c r="C14" s="39" t="s">
        <v>104</v>
      </c>
      <c r="D14" s="16" t="s">
        <v>105</v>
      </c>
      <c r="E14" s="35">
        <v>3600</v>
      </c>
    </row>
    <row r="15" spans="1:5" s="29" customFormat="1" ht="43.5" customHeight="1">
      <c r="A15" s="37">
        <v>756</v>
      </c>
      <c r="B15" s="24"/>
      <c r="C15" s="40"/>
      <c r="D15" s="41" t="s">
        <v>70</v>
      </c>
      <c r="E15" s="30">
        <f>E16+E18+E21+E23</f>
        <v>715121</v>
      </c>
    </row>
    <row r="16" spans="1:5" s="29" customFormat="1" ht="42" customHeight="1">
      <c r="A16" s="24"/>
      <c r="B16" s="38">
        <v>75615</v>
      </c>
      <c r="C16" s="40"/>
      <c r="D16" s="16" t="s">
        <v>72</v>
      </c>
      <c r="E16" s="35">
        <f>E17</f>
        <v>203000</v>
      </c>
    </row>
    <row r="17" spans="1:5" s="36" customFormat="1" ht="18.75" customHeight="1">
      <c r="A17" s="33"/>
      <c r="B17" s="33"/>
      <c r="C17" s="6" t="s">
        <v>71</v>
      </c>
      <c r="D17" s="44" t="s">
        <v>73</v>
      </c>
      <c r="E17" s="35">
        <v>203000</v>
      </c>
    </row>
    <row r="18" spans="1:5" s="36" customFormat="1" ht="42" customHeight="1">
      <c r="A18" s="33"/>
      <c r="B18" s="38">
        <v>75616</v>
      </c>
      <c r="C18" s="6"/>
      <c r="D18" s="16" t="s">
        <v>90</v>
      </c>
      <c r="E18" s="35">
        <f>E19+E20</f>
        <v>245000</v>
      </c>
    </row>
    <row r="19" spans="1:5" s="36" customFormat="1" ht="18.75" customHeight="1">
      <c r="A19" s="33"/>
      <c r="B19" s="33"/>
      <c r="C19" s="6" t="s">
        <v>89</v>
      </c>
      <c r="D19" s="44" t="s">
        <v>91</v>
      </c>
      <c r="E19" s="35">
        <v>5000</v>
      </c>
    </row>
    <row r="20" spans="1:5" s="36" customFormat="1" ht="18.75" customHeight="1">
      <c r="A20" s="33"/>
      <c r="B20" s="33"/>
      <c r="C20" s="6" t="s">
        <v>92</v>
      </c>
      <c r="D20" s="83" t="s">
        <v>93</v>
      </c>
      <c r="E20" s="35">
        <v>240000</v>
      </c>
    </row>
    <row r="21" spans="1:5" s="36" customFormat="1" ht="26.25" customHeight="1">
      <c r="A21" s="33"/>
      <c r="B21" s="38">
        <v>75618</v>
      </c>
      <c r="C21" s="39"/>
      <c r="D21" s="16" t="s">
        <v>68</v>
      </c>
      <c r="E21" s="35">
        <f>E22</f>
        <v>117121</v>
      </c>
    </row>
    <row r="22" spans="1:5" s="36" customFormat="1" ht="27" customHeight="1">
      <c r="A22" s="33"/>
      <c r="B22" s="33"/>
      <c r="C22" s="39" t="s">
        <v>67</v>
      </c>
      <c r="D22" s="16" t="s">
        <v>69</v>
      </c>
      <c r="E22" s="35">
        <v>117121</v>
      </c>
    </row>
    <row r="23" spans="1:5" s="36" customFormat="1" ht="27" customHeight="1">
      <c r="A23" s="33"/>
      <c r="B23" s="2">
        <v>75621</v>
      </c>
      <c r="C23" s="77"/>
      <c r="D23" s="16" t="s">
        <v>107</v>
      </c>
      <c r="E23" s="35">
        <f>E24</f>
        <v>150000</v>
      </c>
    </row>
    <row r="24" spans="1:5" s="36" customFormat="1" ht="19.5" customHeight="1">
      <c r="A24" s="33"/>
      <c r="B24" s="77"/>
      <c r="C24" s="96" t="s">
        <v>106</v>
      </c>
      <c r="D24" s="44" t="s">
        <v>108</v>
      </c>
      <c r="E24" s="35">
        <v>150000</v>
      </c>
    </row>
    <row r="25" spans="1:5" s="36" customFormat="1" ht="19.5" customHeight="1">
      <c r="A25" s="24">
        <v>758</v>
      </c>
      <c r="B25" s="77"/>
      <c r="C25" s="96"/>
      <c r="D25" s="104" t="s">
        <v>117</v>
      </c>
      <c r="E25" s="30">
        <f>E26</f>
        <v>18000</v>
      </c>
    </row>
    <row r="26" spans="1:5" s="36" customFormat="1" ht="19.5" customHeight="1">
      <c r="A26" s="33"/>
      <c r="B26" s="77">
        <v>75801</v>
      </c>
      <c r="C26" s="96"/>
      <c r="D26" s="44" t="s">
        <v>118</v>
      </c>
      <c r="E26" s="35">
        <f>E27</f>
        <v>18000</v>
      </c>
    </row>
    <row r="27" spans="1:5" s="36" customFormat="1" ht="19.5" customHeight="1">
      <c r="A27" s="33"/>
      <c r="B27" s="77"/>
      <c r="C27" s="96" t="s">
        <v>116</v>
      </c>
      <c r="D27" s="44" t="s">
        <v>119</v>
      </c>
      <c r="E27" s="35">
        <v>18000</v>
      </c>
    </row>
    <row r="28" spans="1:5" s="43" customFormat="1" ht="21" customHeight="1">
      <c r="A28" s="17"/>
      <c r="B28" s="17"/>
      <c r="C28" s="17"/>
      <c r="D28" s="26" t="s">
        <v>18</v>
      </c>
      <c r="E28" s="42">
        <f>E9+E12+E15+E25</f>
        <v>1079821</v>
      </c>
    </row>
    <row r="29" spans="1:5" ht="15.75" customHeight="1">
      <c r="A29" s="22"/>
      <c r="B29" s="22"/>
      <c r="C29" s="22"/>
      <c r="D29" s="23"/>
      <c r="E29" s="21"/>
    </row>
    <row r="30" spans="1:4" s="8" customFormat="1" ht="20.25" customHeight="1">
      <c r="A30" s="109" t="s">
        <v>19</v>
      </c>
      <c r="B30" s="109"/>
      <c r="C30" s="109"/>
      <c r="D30" s="109"/>
    </row>
    <row r="31" spans="1:5" s="1" customFormat="1" ht="20.25" customHeight="1">
      <c r="A31" s="19" t="s">
        <v>6</v>
      </c>
      <c r="B31" s="19" t="s">
        <v>7</v>
      </c>
      <c r="C31" s="2" t="s">
        <v>16</v>
      </c>
      <c r="D31" s="2" t="s">
        <v>13</v>
      </c>
      <c r="E31" s="20" t="s">
        <v>20</v>
      </c>
    </row>
    <row r="32" spans="1:5" s="12" customFormat="1" ht="14.25">
      <c r="A32" s="14">
        <v>1</v>
      </c>
      <c r="B32" s="14">
        <v>2</v>
      </c>
      <c r="C32" s="14">
        <v>3</v>
      </c>
      <c r="D32" s="14">
        <v>4</v>
      </c>
      <c r="E32" s="15">
        <v>5</v>
      </c>
    </row>
    <row r="33" spans="1:5" s="12" customFormat="1" ht="21" customHeight="1">
      <c r="A33" s="28" t="s">
        <v>8</v>
      </c>
      <c r="B33" s="24"/>
      <c r="C33" s="28"/>
      <c r="D33" s="84" t="s">
        <v>79</v>
      </c>
      <c r="E33" s="79">
        <f>E34</f>
        <v>378100</v>
      </c>
    </row>
    <row r="34" spans="1:5" s="12" customFormat="1" ht="18" customHeight="1">
      <c r="A34" s="33"/>
      <c r="B34" s="34" t="s">
        <v>9</v>
      </c>
      <c r="C34" s="34"/>
      <c r="D34" s="16" t="s">
        <v>80</v>
      </c>
      <c r="E34" s="32">
        <f>E35+E36</f>
        <v>378100</v>
      </c>
    </row>
    <row r="35" spans="1:5" s="12" customFormat="1" ht="54.75" customHeight="1">
      <c r="A35" s="33"/>
      <c r="B35" s="34"/>
      <c r="C35" s="34" t="s">
        <v>98</v>
      </c>
      <c r="D35" s="82" t="s">
        <v>99</v>
      </c>
      <c r="E35" s="32">
        <v>200000</v>
      </c>
    </row>
    <row r="36" spans="1:5" s="12" customFormat="1" ht="17.25" customHeight="1">
      <c r="A36" s="14"/>
      <c r="B36" s="14"/>
      <c r="C36" s="14">
        <v>6050</v>
      </c>
      <c r="D36" s="25" t="s">
        <v>76</v>
      </c>
      <c r="E36" s="32">
        <v>178100</v>
      </c>
    </row>
    <row r="37" spans="1:5" s="27" customFormat="1" ht="20.25" customHeight="1">
      <c r="A37" s="26">
        <v>600</v>
      </c>
      <c r="B37" s="26"/>
      <c r="C37" s="26"/>
      <c r="D37" s="45" t="s">
        <v>74</v>
      </c>
      <c r="E37" s="31">
        <f>E38</f>
        <v>250000</v>
      </c>
    </row>
    <row r="38" spans="1:5" s="12" customFormat="1" ht="18" customHeight="1">
      <c r="A38" s="14"/>
      <c r="B38" s="14">
        <v>60016</v>
      </c>
      <c r="C38" s="14"/>
      <c r="D38" s="25" t="s">
        <v>75</v>
      </c>
      <c r="E38" s="32">
        <f>E39</f>
        <v>250000</v>
      </c>
    </row>
    <row r="39" spans="1:5" s="12" customFormat="1" ht="16.5" customHeight="1">
      <c r="A39" s="14"/>
      <c r="B39" s="14"/>
      <c r="C39" s="14">
        <v>6050</v>
      </c>
      <c r="D39" s="25" t="s">
        <v>76</v>
      </c>
      <c r="E39" s="32">
        <v>250000</v>
      </c>
    </row>
    <row r="40" spans="1:5" s="12" customFormat="1" ht="20.25" customHeight="1">
      <c r="A40" s="80">
        <v>700</v>
      </c>
      <c r="B40" s="80"/>
      <c r="C40" s="80"/>
      <c r="D40" s="95" t="s">
        <v>102</v>
      </c>
      <c r="E40" s="79">
        <f>E41</f>
        <v>200000</v>
      </c>
    </row>
    <row r="41" spans="1:5" s="12" customFormat="1" ht="18.75" customHeight="1">
      <c r="A41" s="77"/>
      <c r="B41" s="77">
        <v>70005</v>
      </c>
      <c r="C41" s="77"/>
      <c r="D41" s="9" t="s">
        <v>103</v>
      </c>
      <c r="E41" s="32">
        <f>E42</f>
        <v>200000</v>
      </c>
    </row>
    <row r="42" spans="1:5" s="12" customFormat="1" ht="16.5" customHeight="1">
      <c r="A42" s="14"/>
      <c r="B42" s="14"/>
      <c r="C42" s="14">
        <v>6060</v>
      </c>
      <c r="D42" s="9" t="s">
        <v>5</v>
      </c>
      <c r="E42" s="32">
        <v>200000</v>
      </c>
    </row>
    <row r="43" spans="1:5" s="27" customFormat="1" ht="19.5" customHeight="1">
      <c r="A43" s="26">
        <v>750</v>
      </c>
      <c r="B43" s="26"/>
      <c r="C43" s="4"/>
      <c r="D43" s="17" t="s">
        <v>65</v>
      </c>
      <c r="E43" s="31">
        <f>E44</f>
        <v>5000</v>
      </c>
    </row>
    <row r="44" spans="1:5" s="12" customFormat="1" ht="19.5" customHeight="1">
      <c r="A44" s="14"/>
      <c r="B44" s="14">
        <v>75023</v>
      </c>
      <c r="C44" s="7"/>
      <c r="D44" s="18" t="s">
        <v>66</v>
      </c>
      <c r="E44" s="32">
        <f>E45</f>
        <v>5000</v>
      </c>
    </row>
    <row r="45" spans="1:5" s="12" customFormat="1" ht="27" customHeight="1">
      <c r="A45" s="14"/>
      <c r="B45" s="14"/>
      <c r="C45" s="34">
        <v>4700</v>
      </c>
      <c r="D45" s="82" t="s">
        <v>88</v>
      </c>
      <c r="E45" s="32">
        <v>5000</v>
      </c>
    </row>
    <row r="46" spans="1:5" s="12" customFormat="1" ht="19.5" customHeight="1">
      <c r="A46" s="46">
        <v>754</v>
      </c>
      <c r="B46" s="46"/>
      <c r="C46" s="46"/>
      <c r="D46" s="76" t="s">
        <v>84</v>
      </c>
      <c r="E46" s="79">
        <f>E47+E49</f>
        <v>23500</v>
      </c>
    </row>
    <row r="47" spans="1:5" s="12" customFormat="1" ht="19.5" customHeight="1">
      <c r="A47" s="92"/>
      <c r="B47" s="92">
        <v>75404</v>
      </c>
      <c r="C47" s="92"/>
      <c r="D47" s="93" t="s">
        <v>100</v>
      </c>
      <c r="E47" s="94">
        <f>E48</f>
        <v>16500</v>
      </c>
    </row>
    <row r="48" spans="1:5" s="12" customFormat="1" ht="28.5" customHeight="1">
      <c r="A48" s="92"/>
      <c r="B48" s="92"/>
      <c r="C48" s="92">
        <v>6170</v>
      </c>
      <c r="D48" s="93" t="s">
        <v>101</v>
      </c>
      <c r="E48" s="94">
        <v>16500</v>
      </c>
    </row>
    <row r="49" spans="1:5" s="12" customFormat="1" ht="19.5" customHeight="1">
      <c r="A49" s="77"/>
      <c r="B49" s="77">
        <v>75412</v>
      </c>
      <c r="C49" s="77"/>
      <c r="D49" s="78" t="s">
        <v>4</v>
      </c>
      <c r="E49" s="32">
        <f>E50</f>
        <v>7000</v>
      </c>
    </row>
    <row r="50" spans="1:5" s="12" customFormat="1" ht="19.5" customHeight="1">
      <c r="A50" s="77"/>
      <c r="B50" s="77"/>
      <c r="C50" s="77">
        <v>6060</v>
      </c>
      <c r="D50" s="9" t="s">
        <v>5</v>
      </c>
      <c r="E50" s="32">
        <v>7000</v>
      </c>
    </row>
    <row r="51" spans="1:5" s="27" customFormat="1" ht="19.5" customHeight="1">
      <c r="A51" s="80">
        <v>757</v>
      </c>
      <c r="B51" s="80"/>
      <c r="C51" s="80"/>
      <c r="D51" s="95" t="s">
        <v>111</v>
      </c>
      <c r="E51" s="31">
        <f>E52</f>
        <v>40000</v>
      </c>
    </row>
    <row r="52" spans="1:5" s="12" customFormat="1" ht="19.5" customHeight="1">
      <c r="A52" s="77"/>
      <c r="B52" s="77">
        <v>75702</v>
      </c>
      <c r="C52" s="77"/>
      <c r="D52" s="3" t="s">
        <v>112</v>
      </c>
      <c r="E52" s="32">
        <f>E53+E54</f>
        <v>40000</v>
      </c>
    </row>
    <row r="53" spans="1:5" s="12" customFormat="1" ht="44.25" customHeight="1">
      <c r="A53" s="77"/>
      <c r="B53" s="77"/>
      <c r="C53" s="34">
        <v>8070</v>
      </c>
      <c r="D53" s="3" t="s">
        <v>113</v>
      </c>
      <c r="E53" s="32">
        <v>3000</v>
      </c>
    </row>
    <row r="54" spans="1:5" s="12" customFormat="1" ht="19.5" customHeight="1">
      <c r="A54" s="77"/>
      <c r="B54" s="77"/>
      <c r="C54" s="77">
        <v>8110</v>
      </c>
      <c r="D54" s="3" t="s">
        <v>114</v>
      </c>
      <c r="E54" s="32">
        <v>37000</v>
      </c>
    </row>
    <row r="55" spans="1:5" s="27" customFormat="1" ht="19.5" customHeight="1">
      <c r="A55" s="46">
        <v>801</v>
      </c>
      <c r="B55" s="46"/>
      <c r="C55" s="40"/>
      <c r="D55" s="84" t="s">
        <v>25</v>
      </c>
      <c r="E55" s="31">
        <f>E56</f>
        <v>170721</v>
      </c>
    </row>
    <row r="56" spans="1:5" s="12" customFormat="1" ht="18" customHeight="1">
      <c r="A56" s="77"/>
      <c r="B56" s="77">
        <v>80101</v>
      </c>
      <c r="C56" s="39"/>
      <c r="D56" s="3" t="s">
        <v>26</v>
      </c>
      <c r="E56" s="32">
        <f>E57+E58</f>
        <v>170721</v>
      </c>
    </row>
    <row r="57" spans="1:5" s="12" customFormat="1" ht="18" customHeight="1">
      <c r="A57" s="77"/>
      <c r="B57" s="77"/>
      <c r="C57" s="39" t="s">
        <v>109</v>
      </c>
      <c r="D57" s="3" t="s">
        <v>110</v>
      </c>
      <c r="E57" s="32">
        <v>168000</v>
      </c>
    </row>
    <row r="58" spans="1:5" s="12" customFormat="1" ht="16.5" customHeight="1">
      <c r="A58" s="14"/>
      <c r="B58" s="14"/>
      <c r="C58" s="14">
        <v>4430</v>
      </c>
      <c r="D58" s="3" t="s">
        <v>87</v>
      </c>
      <c r="E58" s="32">
        <v>2721</v>
      </c>
    </row>
    <row r="59" spans="1:5" s="27" customFormat="1" ht="19.5" customHeight="1">
      <c r="A59" s="26">
        <v>852</v>
      </c>
      <c r="B59" s="26"/>
      <c r="C59" s="26"/>
      <c r="D59" s="17" t="s">
        <v>82</v>
      </c>
      <c r="E59" s="31">
        <f>E60</f>
        <v>4500</v>
      </c>
    </row>
    <row r="60" spans="1:5" s="12" customFormat="1" ht="16.5" customHeight="1">
      <c r="A60" s="14"/>
      <c r="B60" s="14">
        <v>85219</v>
      </c>
      <c r="C60" s="14"/>
      <c r="D60" s="18" t="s">
        <v>83</v>
      </c>
      <c r="E60" s="32">
        <f>E61+E62</f>
        <v>4500</v>
      </c>
    </row>
    <row r="61" spans="1:5" s="12" customFormat="1" ht="18" customHeight="1">
      <c r="A61" s="14"/>
      <c r="B61" s="14"/>
      <c r="C61" s="14">
        <v>4210</v>
      </c>
      <c r="D61" s="18" t="s">
        <v>77</v>
      </c>
      <c r="E61" s="32">
        <v>3500</v>
      </c>
    </row>
    <row r="62" spans="1:5" s="12" customFormat="1" ht="27" customHeight="1">
      <c r="A62" s="14"/>
      <c r="B62" s="14"/>
      <c r="C62" s="34">
        <v>4700</v>
      </c>
      <c r="D62" s="82" t="s">
        <v>88</v>
      </c>
      <c r="E62" s="32">
        <v>1000</v>
      </c>
    </row>
    <row r="63" spans="1:5" s="27" customFormat="1" ht="19.5" customHeight="1">
      <c r="A63" s="80">
        <v>900</v>
      </c>
      <c r="B63" s="80"/>
      <c r="C63" s="80"/>
      <c r="D63" s="81" t="s">
        <v>85</v>
      </c>
      <c r="E63" s="31">
        <f>E64</f>
        <v>8000</v>
      </c>
    </row>
    <row r="64" spans="1:5" s="12" customFormat="1" ht="17.25" customHeight="1">
      <c r="A64" s="77"/>
      <c r="B64" s="77">
        <v>90003</v>
      </c>
      <c r="C64" s="77"/>
      <c r="D64" s="9" t="s">
        <v>86</v>
      </c>
      <c r="E64" s="32">
        <f>E65</f>
        <v>8000</v>
      </c>
    </row>
    <row r="65" spans="1:5" s="12" customFormat="1" ht="16.5" customHeight="1">
      <c r="A65" s="14"/>
      <c r="B65" s="14"/>
      <c r="C65" s="14">
        <v>4210</v>
      </c>
      <c r="D65" s="18" t="s">
        <v>77</v>
      </c>
      <c r="E65" s="32">
        <v>8000</v>
      </c>
    </row>
    <row r="66" spans="1:5" s="27" customFormat="1" ht="19.5" customHeight="1">
      <c r="A66" s="26"/>
      <c r="B66" s="26"/>
      <c r="C66" s="26"/>
      <c r="D66" s="26" t="s">
        <v>18</v>
      </c>
      <c r="E66" s="42">
        <f>E33+E37+E40+E43+E46+E51+E55+E59+E63</f>
        <v>1079821</v>
      </c>
    </row>
    <row r="67" spans="1:5" ht="23.25" customHeight="1">
      <c r="A67" s="1"/>
      <c r="B67" s="5" t="s">
        <v>21</v>
      </c>
      <c r="C67" s="5"/>
      <c r="D67" s="1"/>
      <c r="E67" s="1"/>
    </row>
    <row r="68" spans="1:5" ht="320.25" customHeight="1">
      <c r="A68" s="110" t="s">
        <v>120</v>
      </c>
      <c r="B68" s="110"/>
      <c r="C68" s="110"/>
      <c r="D68" s="110"/>
      <c r="E68" s="110"/>
    </row>
    <row r="69" spans="1:5" ht="166.5" customHeight="1">
      <c r="A69" s="111" t="s">
        <v>115</v>
      </c>
      <c r="B69" s="110"/>
      <c r="C69" s="110"/>
      <c r="D69" s="110"/>
      <c r="E69" s="110"/>
    </row>
    <row r="70" spans="1:5" ht="28.5" customHeight="1">
      <c r="A70" s="10" t="s">
        <v>94</v>
      </c>
      <c r="D70" s="107" t="s">
        <v>22</v>
      </c>
      <c r="E70" s="107"/>
    </row>
    <row r="71" ht="9.75" customHeight="1"/>
    <row r="72" spans="4:5" ht="18" customHeight="1">
      <c r="D72" s="107" t="s">
        <v>23</v>
      </c>
      <c r="E72" s="107"/>
    </row>
  </sheetData>
  <mergeCells count="10">
    <mergeCell ref="D1:E1"/>
    <mergeCell ref="C2:E2"/>
    <mergeCell ref="A4:E4"/>
    <mergeCell ref="A5:E5"/>
    <mergeCell ref="D70:E70"/>
    <mergeCell ref="D72:E72"/>
    <mergeCell ref="A6:C6"/>
    <mergeCell ref="A30:D30"/>
    <mergeCell ref="A68:E68"/>
    <mergeCell ref="A69:E69"/>
  </mergeCells>
  <printOptions/>
  <pageMargins left="0.62" right="0.41" top="0.41" bottom="0.27" header="0.23" footer="0.19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9">
      <selection activeCell="E2" sqref="E2"/>
    </sheetView>
  </sheetViews>
  <sheetFormatPr defaultColWidth="9.00390625" defaultRowHeight="12.75"/>
  <cols>
    <col min="1" max="1" width="4.625" style="49" customWidth="1"/>
    <col min="2" max="2" width="6.75390625" style="49" customWidth="1"/>
    <col min="3" max="3" width="7.25390625" style="49" customWidth="1"/>
    <col min="4" max="4" width="6.00390625" style="49" customWidth="1"/>
    <col min="5" max="5" width="38.75390625" style="49" customWidth="1"/>
    <col min="6" max="6" width="11.125" style="49" customWidth="1"/>
    <col min="7" max="7" width="12.875" style="49" customWidth="1"/>
    <col min="8" max="8" width="11.00390625" style="49" customWidth="1"/>
    <col min="9" max="9" width="11.25390625" style="49" customWidth="1"/>
    <col min="10" max="10" width="10.75390625" style="49" customWidth="1"/>
    <col min="11" max="11" width="10.375" style="49" customWidth="1"/>
    <col min="12" max="12" width="10.875" style="49" customWidth="1"/>
    <col min="13" max="16384" width="9.125" style="49" customWidth="1"/>
  </cols>
  <sheetData>
    <row r="1" spans="8:11" s="47" customFormat="1" ht="12.75">
      <c r="H1" s="115" t="s">
        <v>123</v>
      </c>
      <c r="I1" s="115"/>
      <c r="J1" s="115"/>
      <c r="K1" s="115"/>
    </row>
    <row r="2" spans="7:12" s="47" customFormat="1" ht="16.5" customHeight="1">
      <c r="G2" s="115" t="s">
        <v>124</v>
      </c>
      <c r="H2" s="115"/>
      <c r="I2" s="115"/>
      <c r="J2" s="115"/>
      <c r="K2" s="115"/>
      <c r="L2" s="115"/>
    </row>
    <row r="3" s="47" customFormat="1" ht="5.25" customHeight="1"/>
    <row r="4" spans="1:12" ht="14.25" customHeight="1">
      <c r="A4" s="116" t="s">
        <v>35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0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50" t="s">
        <v>36</v>
      </c>
    </row>
    <row r="6" spans="1:12" ht="12.75">
      <c r="A6" s="117" t="s">
        <v>30</v>
      </c>
      <c r="B6" s="117" t="s">
        <v>6</v>
      </c>
      <c r="C6" s="117" t="s">
        <v>37</v>
      </c>
      <c r="D6" s="117" t="s">
        <v>16</v>
      </c>
      <c r="E6" s="118" t="s">
        <v>31</v>
      </c>
      <c r="F6" s="118" t="s">
        <v>27</v>
      </c>
      <c r="G6" s="118" t="s">
        <v>14</v>
      </c>
      <c r="H6" s="118"/>
      <c r="I6" s="118"/>
      <c r="J6" s="118"/>
      <c r="K6" s="118"/>
      <c r="L6" s="119" t="s">
        <v>38</v>
      </c>
    </row>
    <row r="7" spans="1:12" ht="12.75">
      <c r="A7" s="117"/>
      <c r="B7" s="117"/>
      <c r="C7" s="117"/>
      <c r="D7" s="117"/>
      <c r="E7" s="118"/>
      <c r="F7" s="118"/>
      <c r="G7" s="118" t="s">
        <v>39</v>
      </c>
      <c r="H7" s="118" t="s">
        <v>28</v>
      </c>
      <c r="I7" s="118"/>
      <c r="J7" s="118"/>
      <c r="K7" s="118"/>
      <c r="L7" s="120"/>
    </row>
    <row r="8" spans="1:12" ht="12.75">
      <c r="A8" s="117"/>
      <c r="B8" s="117"/>
      <c r="C8" s="117"/>
      <c r="D8" s="117"/>
      <c r="E8" s="118"/>
      <c r="F8" s="118"/>
      <c r="G8" s="118"/>
      <c r="H8" s="118" t="s">
        <v>40</v>
      </c>
      <c r="I8" s="118" t="s">
        <v>29</v>
      </c>
      <c r="J8" s="122" t="s">
        <v>41</v>
      </c>
      <c r="K8" s="125" t="s">
        <v>42</v>
      </c>
      <c r="L8" s="120"/>
    </row>
    <row r="9" spans="1:12" ht="12.75">
      <c r="A9" s="117"/>
      <c r="B9" s="117"/>
      <c r="C9" s="117"/>
      <c r="D9" s="117"/>
      <c r="E9" s="118"/>
      <c r="F9" s="118"/>
      <c r="G9" s="118"/>
      <c r="H9" s="118"/>
      <c r="I9" s="118"/>
      <c r="J9" s="123"/>
      <c r="K9" s="125"/>
      <c r="L9" s="120"/>
    </row>
    <row r="10" spans="1:12" ht="31.5" customHeight="1">
      <c r="A10" s="117"/>
      <c r="B10" s="117"/>
      <c r="C10" s="117"/>
      <c r="D10" s="117"/>
      <c r="E10" s="118"/>
      <c r="F10" s="118"/>
      <c r="G10" s="118"/>
      <c r="H10" s="118"/>
      <c r="I10" s="118"/>
      <c r="J10" s="124"/>
      <c r="K10" s="125"/>
      <c r="L10" s="121"/>
    </row>
    <row r="11" spans="1:12" ht="11.25" customHeight="1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</row>
    <row r="12" spans="1:12" ht="48.75" customHeight="1">
      <c r="A12" s="51">
        <v>1</v>
      </c>
      <c r="B12" s="52" t="s">
        <v>8</v>
      </c>
      <c r="C12" s="52" t="s">
        <v>9</v>
      </c>
      <c r="D12" s="51">
        <v>6050</v>
      </c>
      <c r="E12" s="91" t="s">
        <v>96</v>
      </c>
      <c r="F12" s="89">
        <f>G12</f>
        <v>856100</v>
      </c>
      <c r="G12" s="89">
        <v>856100</v>
      </c>
      <c r="H12" s="89">
        <v>118000</v>
      </c>
      <c r="I12" s="51"/>
      <c r="J12" s="87" t="s">
        <v>0</v>
      </c>
      <c r="K12" s="51"/>
      <c r="L12" s="54" t="s">
        <v>43</v>
      </c>
    </row>
    <row r="13" spans="1:12" ht="36" customHeight="1">
      <c r="A13" s="85">
        <v>2</v>
      </c>
      <c r="B13" s="52" t="s">
        <v>8</v>
      </c>
      <c r="C13" s="52" t="s">
        <v>9</v>
      </c>
      <c r="D13" s="51">
        <v>6050</v>
      </c>
      <c r="E13" s="86" t="s">
        <v>95</v>
      </c>
      <c r="F13" s="89">
        <f>G13</f>
        <v>35000</v>
      </c>
      <c r="G13" s="89">
        <f>H13</f>
        <v>35000</v>
      </c>
      <c r="H13" s="89">
        <v>35000</v>
      </c>
      <c r="I13" s="51"/>
      <c r="J13" s="51"/>
      <c r="K13" s="51"/>
      <c r="L13" s="54" t="s">
        <v>43</v>
      </c>
    </row>
    <row r="14" spans="1:12" s="64" customFormat="1" ht="15.75" customHeight="1">
      <c r="A14" s="126" t="s">
        <v>34</v>
      </c>
      <c r="B14" s="127"/>
      <c r="C14" s="127"/>
      <c r="D14" s="127"/>
      <c r="E14" s="128"/>
      <c r="F14" s="88">
        <f>F12+F13</f>
        <v>891100</v>
      </c>
      <c r="G14" s="88">
        <f>H14+J14</f>
        <v>891100</v>
      </c>
      <c r="H14" s="88">
        <f>H12+H13</f>
        <v>153000</v>
      </c>
      <c r="I14" s="59"/>
      <c r="J14" s="88">
        <v>738100</v>
      </c>
      <c r="K14" s="59"/>
      <c r="L14" s="59"/>
    </row>
    <row r="15" spans="1:12" s="64" customFormat="1" ht="24" customHeight="1">
      <c r="A15" s="59">
        <v>3</v>
      </c>
      <c r="B15" s="68" t="s">
        <v>44</v>
      </c>
      <c r="C15" s="68" t="s">
        <v>45</v>
      </c>
      <c r="D15" s="59">
        <v>6060</v>
      </c>
      <c r="E15" s="61" t="s">
        <v>46</v>
      </c>
      <c r="F15" s="90">
        <f>G15</f>
        <v>40000</v>
      </c>
      <c r="G15" s="90">
        <f>H15</f>
        <v>40000</v>
      </c>
      <c r="H15" s="90">
        <v>40000</v>
      </c>
      <c r="I15" s="59"/>
      <c r="J15" s="69"/>
      <c r="K15" s="59"/>
      <c r="L15" s="54" t="s">
        <v>43</v>
      </c>
    </row>
    <row r="16" spans="1:12" s="58" customFormat="1" ht="22.5" customHeight="1">
      <c r="A16" s="129" t="s">
        <v>47</v>
      </c>
      <c r="B16" s="130"/>
      <c r="C16" s="130"/>
      <c r="D16" s="130"/>
      <c r="E16" s="131"/>
      <c r="F16" s="88">
        <f>SUM(F15)</f>
        <v>40000</v>
      </c>
      <c r="G16" s="88">
        <f>SUM(G15)</f>
        <v>40000</v>
      </c>
      <c r="H16" s="88">
        <f>SUM(H15)</f>
        <v>40000</v>
      </c>
      <c r="I16" s="70"/>
      <c r="J16" s="71"/>
      <c r="K16" s="70"/>
      <c r="L16" s="70"/>
    </row>
    <row r="17" spans="1:12" s="64" customFormat="1" ht="100.5" customHeight="1">
      <c r="A17" s="59">
        <v>4</v>
      </c>
      <c r="B17" s="59">
        <v>600</v>
      </c>
      <c r="C17" s="59">
        <v>60013</v>
      </c>
      <c r="D17" s="59">
        <v>6050</v>
      </c>
      <c r="E17" s="72" t="s">
        <v>48</v>
      </c>
      <c r="F17" s="62">
        <f aca="true" t="shared" si="0" ref="F17:G35">G17</f>
        <v>238825</v>
      </c>
      <c r="G17" s="62">
        <f t="shared" si="0"/>
        <v>238825</v>
      </c>
      <c r="H17" s="62">
        <v>238825</v>
      </c>
      <c r="I17" s="70"/>
      <c r="J17" s="71"/>
      <c r="K17" s="70"/>
      <c r="L17" s="54" t="s">
        <v>43</v>
      </c>
    </row>
    <row r="18" spans="1:12" s="64" customFormat="1" ht="73.5" customHeight="1">
      <c r="A18" s="59">
        <v>5</v>
      </c>
      <c r="B18" s="59">
        <v>600</v>
      </c>
      <c r="C18" s="59">
        <v>60013</v>
      </c>
      <c r="D18" s="59">
        <v>6050</v>
      </c>
      <c r="E18" s="73" t="s">
        <v>49</v>
      </c>
      <c r="F18" s="62">
        <f t="shared" si="0"/>
        <v>162800</v>
      </c>
      <c r="G18" s="62">
        <f t="shared" si="0"/>
        <v>162800</v>
      </c>
      <c r="H18" s="62">
        <v>162800</v>
      </c>
      <c r="I18" s="70"/>
      <c r="J18" s="71"/>
      <c r="K18" s="70"/>
      <c r="L18" s="54" t="s">
        <v>43</v>
      </c>
    </row>
    <row r="19" spans="1:12" s="64" customFormat="1" ht="62.25" customHeight="1">
      <c r="A19" s="59">
        <v>6</v>
      </c>
      <c r="B19" s="59">
        <v>600</v>
      </c>
      <c r="C19" s="59">
        <v>60016</v>
      </c>
      <c r="D19" s="59">
        <v>6050</v>
      </c>
      <c r="E19" s="61" t="s">
        <v>50</v>
      </c>
      <c r="F19" s="62">
        <f>G19</f>
        <v>71000</v>
      </c>
      <c r="G19" s="62">
        <f>H19</f>
        <v>71000</v>
      </c>
      <c r="H19" s="62">
        <v>71000</v>
      </c>
      <c r="I19" s="60"/>
      <c r="J19" s="63"/>
      <c r="K19" s="60"/>
      <c r="L19" s="54" t="s">
        <v>43</v>
      </c>
    </row>
    <row r="20" spans="1:12" s="64" customFormat="1" ht="24" customHeight="1">
      <c r="A20" s="59">
        <v>7</v>
      </c>
      <c r="B20" s="59">
        <v>600</v>
      </c>
      <c r="C20" s="59">
        <v>60016</v>
      </c>
      <c r="D20" s="59">
        <v>6050</v>
      </c>
      <c r="E20" s="73" t="s">
        <v>51</v>
      </c>
      <c r="F20" s="62">
        <f t="shared" si="0"/>
        <v>450000</v>
      </c>
      <c r="G20" s="62">
        <f t="shared" si="0"/>
        <v>450000</v>
      </c>
      <c r="H20" s="62">
        <v>450000</v>
      </c>
      <c r="I20" s="60"/>
      <c r="J20" s="63"/>
      <c r="K20" s="60"/>
      <c r="L20" s="54" t="s">
        <v>43</v>
      </c>
    </row>
    <row r="21" spans="1:12" s="64" customFormat="1" ht="26.25" customHeight="1">
      <c r="A21" s="59">
        <v>8</v>
      </c>
      <c r="B21" s="59">
        <v>600</v>
      </c>
      <c r="C21" s="59">
        <v>60016</v>
      </c>
      <c r="D21" s="59">
        <v>6050</v>
      </c>
      <c r="E21" s="73" t="s">
        <v>52</v>
      </c>
      <c r="F21" s="62">
        <f t="shared" si="0"/>
        <v>15500</v>
      </c>
      <c r="G21" s="62">
        <f t="shared" si="0"/>
        <v>15500</v>
      </c>
      <c r="H21" s="62">
        <v>15500</v>
      </c>
      <c r="I21" s="60"/>
      <c r="J21" s="63"/>
      <c r="K21" s="60"/>
      <c r="L21" s="54" t="s">
        <v>43</v>
      </c>
    </row>
    <row r="22" spans="1:12" s="64" customFormat="1" ht="24.75" customHeight="1">
      <c r="A22" s="59">
        <v>9</v>
      </c>
      <c r="B22" s="59">
        <v>600</v>
      </c>
      <c r="C22" s="59">
        <v>60016</v>
      </c>
      <c r="D22" s="59">
        <v>6050</v>
      </c>
      <c r="E22" s="73" t="s">
        <v>53</v>
      </c>
      <c r="F22" s="62">
        <f t="shared" si="0"/>
        <v>7000</v>
      </c>
      <c r="G22" s="62">
        <f t="shared" si="0"/>
        <v>7000</v>
      </c>
      <c r="H22" s="62">
        <v>7000</v>
      </c>
      <c r="I22" s="60"/>
      <c r="J22" s="63"/>
      <c r="K22" s="60"/>
      <c r="L22" s="54" t="s">
        <v>43</v>
      </c>
    </row>
    <row r="23" spans="1:12" s="64" customFormat="1" ht="49.5" customHeight="1">
      <c r="A23" s="59">
        <v>10</v>
      </c>
      <c r="B23" s="59">
        <v>600</v>
      </c>
      <c r="C23" s="59">
        <v>60016</v>
      </c>
      <c r="D23" s="59">
        <v>6050</v>
      </c>
      <c r="E23" s="61" t="s">
        <v>54</v>
      </c>
      <c r="F23" s="62">
        <f t="shared" si="0"/>
        <v>111600</v>
      </c>
      <c r="G23" s="62">
        <f t="shared" si="0"/>
        <v>111600</v>
      </c>
      <c r="H23" s="62">
        <v>111600</v>
      </c>
      <c r="I23" s="60"/>
      <c r="J23" s="63"/>
      <c r="K23" s="60"/>
      <c r="L23" s="54" t="s">
        <v>43</v>
      </c>
    </row>
    <row r="24" spans="1:12" s="64" customFormat="1" ht="36.75" customHeight="1">
      <c r="A24" s="59">
        <v>11</v>
      </c>
      <c r="B24" s="59">
        <v>600</v>
      </c>
      <c r="C24" s="59">
        <v>60016</v>
      </c>
      <c r="D24" s="59">
        <v>6050</v>
      </c>
      <c r="E24" s="61" t="s">
        <v>97</v>
      </c>
      <c r="F24" s="62">
        <f t="shared" si="0"/>
        <v>50000</v>
      </c>
      <c r="G24" s="62">
        <f t="shared" si="0"/>
        <v>50000</v>
      </c>
      <c r="H24" s="62">
        <v>50000</v>
      </c>
      <c r="I24" s="60"/>
      <c r="J24" s="63"/>
      <c r="K24" s="60"/>
      <c r="L24" s="54" t="s">
        <v>43</v>
      </c>
    </row>
    <row r="25" spans="1:12" s="58" customFormat="1" ht="20.25" customHeight="1">
      <c r="A25" s="132" t="s">
        <v>33</v>
      </c>
      <c r="B25" s="133"/>
      <c r="C25" s="133"/>
      <c r="D25" s="133"/>
      <c r="E25" s="134"/>
      <c r="F25" s="55">
        <f>F17+F18+F19+F20+F21+F22+F23+F24</f>
        <v>1106725</v>
      </c>
      <c r="G25" s="55">
        <f>G17+G18+G19+G20+G21+G22+G23+G24</f>
        <v>1106725</v>
      </c>
      <c r="H25" s="55">
        <f>H17+H18+H19+H20+H21+H22+H23+H24</f>
        <v>1106725</v>
      </c>
      <c r="I25" s="56"/>
      <c r="J25" s="57"/>
      <c r="K25" s="56"/>
      <c r="L25" s="56"/>
    </row>
    <row r="26" spans="1:12" s="47" customFormat="1" ht="24" customHeight="1">
      <c r="A26" s="98">
        <v>12</v>
      </c>
      <c r="B26" s="98">
        <v>700</v>
      </c>
      <c r="C26" s="98">
        <v>70005</v>
      </c>
      <c r="D26" s="98">
        <v>6060</v>
      </c>
      <c r="E26" s="103" t="s">
        <v>3</v>
      </c>
      <c r="F26" s="99">
        <f>G26</f>
        <v>200000</v>
      </c>
      <c r="G26" s="99">
        <f>H26</f>
        <v>200000</v>
      </c>
      <c r="H26" s="99">
        <v>200000</v>
      </c>
      <c r="I26" s="100"/>
      <c r="J26" s="101"/>
      <c r="K26" s="100"/>
      <c r="L26" s="102"/>
    </row>
    <row r="27" spans="1:12" s="58" customFormat="1" ht="20.25" customHeight="1">
      <c r="A27" s="132" t="s">
        <v>2</v>
      </c>
      <c r="B27" s="133"/>
      <c r="C27" s="133"/>
      <c r="D27" s="133"/>
      <c r="E27" s="134"/>
      <c r="F27" s="55">
        <f>SUM(F26)</f>
        <v>200000</v>
      </c>
      <c r="G27" s="55">
        <f>SUM(G26)</f>
        <v>200000</v>
      </c>
      <c r="H27" s="55">
        <f>SUM(H26)</f>
        <v>200000</v>
      </c>
      <c r="I27" s="56"/>
      <c r="J27" s="57"/>
      <c r="K27" s="56"/>
      <c r="L27" s="97"/>
    </row>
    <row r="28" spans="1:12" s="64" customFormat="1" ht="16.5" customHeight="1">
      <c r="A28" s="59">
        <v>13</v>
      </c>
      <c r="B28" s="59">
        <v>750</v>
      </c>
      <c r="C28" s="59">
        <v>75023</v>
      </c>
      <c r="D28" s="59">
        <v>6060</v>
      </c>
      <c r="E28" s="73" t="s">
        <v>55</v>
      </c>
      <c r="F28" s="62">
        <f t="shared" si="0"/>
        <v>10000</v>
      </c>
      <c r="G28" s="62">
        <f>H28</f>
        <v>10000</v>
      </c>
      <c r="H28" s="62">
        <v>10000</v>
      </c>
      <c r="I28" s="60"/>
      <c r="J28" s="63"/>
      <c r="K28" s="60"/>
      <c r="L28" s="135" t="s">
        <v>43</v>
      </c>
    </row>
    <row r="29" spans="1:12" s="64" customFormat="1" ht="16.5" customHeight="1">
      <c r="A29" s="59">
        <v>14</v>
      </c>
      <c r="B29" s="59">
        <v>750</v>
      </c>
      <c r="C29" s="59">
        <v>75023</v>
      </c>
      <c r="D29" s="59">
        <v>6060</v>
      </c>
      <c r="E29" s="73" t="s">
        <v>56</v>
      </c>
      <c r="F29" s="62">
        <f t="shared" si="0"/>
        <v>60000</v>
      </c>
      <c r="G29" s="62">
        <f>H29</f>
        <v>60000</v>
      </c>
      <c r="H29" s="62">
        <v>60000</v>
      </c>
      <c r="I29" s="60"/>
      <c r="J29" s="63"/>
      <c r="K29" s="60"/>
      <c r="L29" s="136"/>
    </row>
    <row r="30" spans="1:12" s="64" customFormat="1" ht="20.25" customHeight="1">
      <c r="A30" s="132" t="s">
        <v>57</v>
      </c>
      <c r="B30" s="133"/>
      <c r="C30" s="133"/>
      <c r="D30" s="133"/>
      <c r="E30" s="134"/>
      <c r="F30" s="55">
        <f t="shared" si="0"/>
        <v>70000</v>
      </c>
      <c r="G30" s="55">
        <f>SUM(G28:G29)</f>
        <v>70000</v>
      </c>
      <c r="H30" s="55">
        <f>SUM(H28:H29)</f>
        <v>70000</v>
      </c>
      <c r="I30" s="60"/>
      <c r="J30" s="63"/>
      <c r="K30" s="60"/>
      <c r="L30" s="60"/>
    </row>
    <row r="31" spans="1:12" s="64" customFormat="1" ht="24" customHeight="1">
      <c r="A31" s="59">
        <v>15</v>
      </c>
      <c r="B31" s="59">
        <v>754</v>
      </c>
      <c r="C31" s="59">
        <v>75412</v>
      </c>
      <c r="D31" s="59">
        <v>6060</v>
      </c>
      <c r="E31" s="73" t="s">
        <v>58</v>
      </c>
      <c r="F31" s="62">
        <f>G31</f>
        <v>100000</v>
      </c>
      <c r="G31" s="62">
        <f>H31</f>
        <v>100000</v>
      </c>
      <c r="H31" s="62">
        <v>100000</v>
      </c>
      <c r="I31" s="60"/>
      <c r="J31" s="63"/>
      <c r="K31" s="60"/>
      <c r="L31" s="60"/>
    </row>
    <row r="32" spans="1:12" s="64" customFormat="1" ht="16.5" customHeight="1">
      <c r="A32" s="59">
        <v>16</v>
      </c>
      <c r="B32" s="59">
        <v>754</v>
      </c>
      <c r="C32" s="59">
        <v>75495</v>
      </c>
      <c r="D32" s="59">
        <v>6050</v>
      </c>
      <c r="E32" s="73" t="s">
        <v>59</v>
      </c>
      <c r="F32" s="62">
        <f>G32</f>
        <v>150000</v>
      </c>
      <c r="G32" s="62">
        <f>H32</f>
        <v>150000</v>
      </c>
      <c r="H32" s="62">
        <v>150000</v>
      </c>
      <c r="I32" s="60"/>
      <c r="J32" s="63"/>
      <c r="K32" s="60"/>
      <c r="L32" s="54" t="s">
        <v>43</v>
      </c>
    </row>
    <row r="33" spans="1:12" s="64" customFormat="1" ht="19.5" customHeight="1">
      <c r="A33" s="132" t="s">
        <v>60</v>
      </c>
      <c r="B33" s="133"/>
      <c r="C33" s="133"/>
      <c r="D33" s="133"/>
      <c r="E33" s="134"/>
      <c r="F33" s="55">
        <f>SUM(F31:F32)</f>
        <v>250000</v>
      </c>
      <c r="G33" s="55">
        <f>SUM(G31:G32)</f>
        <v>250000</v>
      </c>
      <c r="H33" s="55">
        <f>SUM(H31:H32)</f>
        <v>250000</v>
      </c>
      <c r="I33" s="60"/>
      <c r="J33" s="63"/>
      <c r="K33" s="60"/>
      <c r="L33" s="60"/>
    </row>
    <row r="34" spans="1:12" s="64" customFormat="1" ht="63" customHeight="1">
      <c r="A34" s="59">
        <v>17</v>
      </c>
      <c r="B34" s="59">
        <v>900</v>
      </c>
      <c r="C34" s="59">
        <v>90015</v>
      </c>
      <c r="D34" s="59">
        <v>6050</v>
      </c>
      <c r="E34" s="73" t="s">
        <v>61</v>
      </c>
      <c r="F34" s="62">
        <f t="shared" si="0"/>
        <v>40000</v>
      </c>
      <c r="G34" s="62">
        <f t="shared" si="0"/>
        <v>40000</v>
      </c>
      <c r="H34" s="62">
        <v>40000</v>
      </c>
      <c r="I34" s="60"/>
      <c r="J34" s="63"/>
      <c r="K34" s="60"/>
      <c r="L34" s="54" t="s">
        <v>43</v>
      </c>
    </row>
    <row r="35" spans="1:12" s="64" customFormat="1" ht="87.75" customHeight="1">
      <c r="A35" s="59">
        <v>18</v>
      </c>
      <c r="B35" s="59">
        <v>900</v>
      </c>
      <c r="C35" s="59">
        <v>90015</v>
      </c>
      <c r="D35" s="59">
        <v>6050</v>
      </c>
      <c r="E35" s="61" t="s">
        <v>62</v>
      </c>
      <c r="F35" s="62">
        <f t="shared" si="0"/>
        <v>60000</v>
      </c>
      <c r="G35" s="62">
        <f t="shared" si="0"/>
        <v>60000</v>
      </c>
      <c r="H35" s="62">
        <v>60000</v>
      </c>
      <c r="I35" s="60"/>
      <c r="J35" s="63"/>
      <c r="K35" s="60"/>
      <c r="L35" s="54" t="s">
        <v>43</v>
      </c>
    </row>
    <row r="36" spans="1:12" s="58" customFormat="1" ht="16.5" customHeight="1">
      <c r="A36" s="129" t="s">
        <v>63</v>
      </c>
      <c r="B36" s="130"/>
      <c r="C36" s="130"/>
      <c r="D36" s="130"/>
      <c r="E36" s="131"/>
      <c r="F36" s="55">
        <f>F34+F35</f>
        <v>100000</v>
      </c>
      <c r="G36" s="55">
        <f>G34+G35</f>
        <v>100000</v>
      </c>
      <c r="H36" s="55">
        <f>H34+H35</f>
        <v>100000</v>
      </c>
      <c r="I36" s="55">
        <f>SUM(I17:I18)</f>
        <v>0</v>
      </c>
      <c r="J36" s="55">
        <f>SUM(J17:J18)</f>
        <v>0</v>
      </c>
      <c r="K36" s="55">
        <f>SUM(K17:K18)</f>
        <v>0</v>
      </c>
      <c r="L36" s="55"/>
    </row>
    <row r="37" spans="1:12" ht="18" customHeight="1">
      <c r="A37" s="105" t="s">
        <v>10</v>
      </c>
      <c r="B37" s="105"/>
      <c r="C37" s="105"/>
      <c r="D37" s="105"/>
      <c r="E37" s="105"/>
      <c r="F37" s="53">
        <f>G37</f>
        <v>2657825</v>
      </c>
      <c r="G37" s="65">
        <f>G14+G16+G25+G27+G30+G33+G36</f>
        <v>2657825</v>
      </c>
      <c r="H37" s="53">
        <f>H14+H16+H25+H27+H30+H33+H36</f>
        <v>1919725</v>
      </c>
      <c r="I37" s="53">
        <v>0</v>
      </c>
      <c r="J37" s="53">
        <f>J14</f>
        <v>738100</v>
      </c>
      <c r="K37" s="53">
        <v>0</v>
      </c>
      <c r="L37" s="66" t="s">
        <v>32</v>
      </c>
    </row>
    <row r="38" spans="1:12" ht="18.75" customHeight="1">
      <c r="A38" s="106" t="s">
        <v>1</v>
      </c>
      <c r="B38" s="106"/>
      <c r="C38" s="106"/>
      <c r="D38" s="106"/>
      <c r="E38" s="106"/>
      <c r="F38" s="106"/>
      <c r="G38" s="106"/>
      <c r="H38" s="74"/>
      <c r="I38" s="74"/>
      <c r="J38" s="74"/>
      <c r="K38" s="74"/>
      <c r="L38" s="67"/>
    </row>
    <row r="39" spans="9:12" ht="12.75">
      <c r="I39" s="137" t="s">
        <v>11</v>
      </c>
      <c r="J39" s="137"/>
      <c r="K39" s="137"/>
      <c r="L39" s="137"/>
    </row>
    <row r="40" spans="1:12" ht="20.25" customHeight="1">
      <c r="A40" s="138"/>
      <c r="B40" s="138"/>
      <c r="C40" s="138"/>
      <c r="D40" s="138"/>
      <c r="E40" s="138"/>
      <c r="I40" s="137" t="s">
        <v>12</v>
      </c>
      <c r="J40" s="137"/>
      <c r="K40" s="137"/>
      <c r="L40" s="137"/>
    </row>
  </sheetData>
  <mergeCells count="30">
    <mergeCell ref="L28:L29"/>
    <mergeCell ref="I39:L39"/>
    <mergeCell ref="A40:E40"/>
    <mergeCell ref="I40:L40"/>
    <mergeCell ref="A33:E33"/>
    <mergeCell ref="A36:E36"/>
    <mergeCell ref="A37:E37"/>
    <mergeCell ref="A38:G38"/>
    <mergeCell ref="A14:E14"/>
    <mergeCell ref="A16:E16"/>
    <mergeCell ref="A25:E25"/>
    <mergeCell ref="A30:E30"/>
    <mergeCell ref="A27:E27"/>
    <mergeCell ref="L6:L10"/>
    <mergeCell ref="G7:G10"/>
    <mergeCell ref="H7:K7"/>
    <mergeCell ref="H8:H10"/>
    <mergeCell ref="I8:I10"/>
    <mergeCell ref="J8:J10"/>
    <mergeCell ref="K8:K10"/>
    <mergeCell ref="G2:L2"/>
    <mergeCell ref="H1:K1"/>
    <mergeCell ref="A4:L4"/>
    <mergeCell ref="A6:A10"/>
    <mergeCell ref="B6:B10"/>
    <mergeCell ref="C6:C10"/>
    <mergeCell ref="D6:D10"/>
    <mergeCell ref="E6:E10"/>
    <mergeCell ref="F6:F10"/>
    <mergeCell ref="G6:K6"/>
  </mergeCells>
  <printOptions/>
  <pageMargins left="0.45" right="0.15748031496062992" top="0.4" bottom="0.31496062992125984" header="0.2362204724409449" footer="0.1574803149606299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2008-06-10T07:12:55Z</cp:lastPrinted>
  <dcterms:created xsi:type="dcterms:W3CDTF">2001-03-21T13:01:08Z</dcterms:created>
  <dcterms:modified xsi:type="dcterms:W3CDTF">2008-06-10T07:13:15Z</dcterms:modified>
  <cp:category/>
  <cp:version/>
  <cp:contentType/>
  <cp:contentStatus/>
</cp:coreProperties>
</file>