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Area" localSheetId="2">'zal nr 3'!$A$1:$F$20</definedName>
    <definedName name="_xlnm.Print_Area" localSheetId="3">'zal nr 4'!$A$1:$F$21</definedName>
  </definedNames>
  <calcPr fullCalcOnLoad="1"/>
</workbook>
</file>

<file path=xl/sharedStrings.xml><?xml version="1.0" encoding="utf-8"?>
<sst xmlns="http://schemas.openxmlformats.org/spreadsheetml/2006/main" count="314" uniqueCount="114">
  <si>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</si>
  <si>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</si>
  <si>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</si>
  <si>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</si>
  <si>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</si>
  <si>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</si>
  <si>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</si>
  <si>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</si>
  <si>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</si>
  <si>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</si>
  <si>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</si>
  <si>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</si>
  <si>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</si>
  <si>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</si>
  <si>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</si>
  <si>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Pomoc społeczna</t>
  </si>
  <si>
    <t>Wójt Gminy</t>
  </si>
  <si>
    <t>Maciej Śliwerski</t>
  </si>
  <si>
    <t>Zmniejszenie</t>
  </si>
  <si>
    <t>Dotacje celowe otrzymane z budżetu państwa na realizację własnych  zadań bieżących gmin</t>
  </si>
  <si>
    <t>Zasiłki stałe</t>
  </si>
  <si>
    <t>85213</t>
  </si>
  <si>
    <t>Składki na ubezpieczenia zdrowotne  opłacane za  osoby pobierające  niektóre świadczenia z pomocy społecznej oraz niektóre świadczenia rodzinne</t>
  </si>
  <si>
    <t>85214</t>
  </si>
  <si>
    <t>Zasiłki i pomoc w naturze oraz składki na ubezpieczenia emerytalne i rentowe</t>
  </si>
  <si>
    <t>Zał  Nr 1 do Zarządzenia  Nr   11 /2011  Wójta Gminy Jaktorów z dnia  10 marca 2011r</t>
  </si>
  <si>
    <t>zmieniającego Uchwałę Budżetową   Nr II / 18 /2010  na rok 2011</t>
  </si>
  <si>
    <t>Dotacje celowe otrzymane z budżetu państwa na realizację zadań bieżących z zakresu administracji rządowej oraz innych zadań zleconych gminie</t>
  </si>
  <si>
    <t>Planowane dochody w 2011 roku</t>
  </si>
  <si>
    <t xml:space="preserve">DOCHODY </t>
  </si>
  <si>
    <t>85212</t>
  </si>
  <si>
    <t>Świadczenia rodzinne, świadczenia z funduszu alimentacyjneego oraz składki na ubezpieczenia emerytalne i rentowe z ubezpieczenia społecznego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</si>
  <si>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</si>
  <si>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</si>
  <si>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</si>
  <si>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</si>
  <si>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</si>
  <si>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</si>
  <si>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</si>
  <si>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</si>
  <si>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</si>
  <si>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</si>
  <si>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</si>
  <si>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</si>
  <si>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</si>
  <si>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</si>
  <si>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</si>
  <si>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</si>
  <si>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</si>
  <si>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</si>
  <si>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</si>
  <si>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</si>
  <si>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</si>
  <si>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</si>
  <si>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</si>
  <si>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</si>
  <si>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</si>
  <si>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</si>
  <si>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</si>
  <si>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</si>
  <si>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</si>
  <si>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</si>
  <si>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</si>
  <si>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</si>
  <si>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</si>
  <si>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</si>
  <si>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</si>
  <si>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</si>
  <si>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</si>
  <si>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</si>
  <si>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</si>
  <si>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</si>
  <si>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</si>
  <si>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</si>
  <si>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852</t>
  </si>
  <si>
    <t>85216</t>
  </si>
  <si>
    <t xml:space="preserve">W planie wydatków budżetowych wprowadza się zmiany: </t>
  </si>
  <si>
    <r>
      <t xml:space="preserve">    Zwiększa się  dochody Gminy  o kwotę 24.800 zł  w dzi</t>
    </r>
    <r>
      <rPr>
        <u val="single"/>
        <sz val="10"/>
        <rFont val="Arial"/>
        <family val="2"/>
      </rPr>
      <t>ale 852 - Pomoc społeczna</t>
    </r>
    <r>
      <rPr>
        <sz val="10"/>
        <rFont val="Arial"/>
        <family val="0"/>
      </rPr>
      <t xml:space="preserve">   na podstawie pisma nr   FIN.I.3111.82011 Mazowieckiego Urzędu Wojewódzkiego w Warszawie - Wydział Finansów    w związku  z ustaleniem ostatecznych kwot dotacji na rok 2011, tj.ze zwiększeniem dotacji celowej na  zadania zlecone oraz dofinansowanie własnych zadań gminy, z przeznaczeniem do wypłatę i obsługę świaczeń rodzinnych,   wypłatę zasiłków okresowych i stałych.. Jednocześnie zmniejsza się dochody o 100 zł, z uwagi na zmniejszenie dotacji  na opłacenie składek na ubezpieczenia zdrowotne.
</t>
    </r>
  </si>
  <si>
    <r>
      <t xml:space="preserve">wydatki  bieżące </t>
    </r>
    <r>
      <rPr>
        <sz val="10"/>
        <rFont val="Arial"/>
        <family val="0"/>
      </rPr>
      <t>-    a)   zwiększa się wydatki  o kwotę 24.800 zł  w dziale 852 - Pomoc społeczna z przeznaczeniem na dofinansowanie wypłat świadczeń  rodzinnych i  ich obsługi o kwotę 22.000 zł, na wypłatę zasiłków okresowych o kwotę 1.800 zł oraz  na wypłatę zasiłków stałych o 1.000 zł,  b) zmniejsza się o 100 zł wydatki na opłacenie składek na ubezpieczenia zdrowotne - zgodnie z pismem Nr. Fn.I.3111.8.2011 Mazowieckiego Urzędu Wojewódzkiego w Warszawie, Wydział Finansów.</t>
    </r>
  </si>
  <si>
    <t>Treść</t>
  </si>
  <si>
    <t>750</t>
  </si>
  <si>
    <t>Administracja publiczna</t>
  </si>
  <si>
    <t>79 083,00</t>
  </si>
  <si>
    <t>75011</t>
  </si>
  <si>
    <t>Urzędy wojewódzkie</t>
  </si>
  <si>
    <t>751</t>
  </si>
  <si>
    <t>Urzędy naczelnych organów władzy państwowej, kontroli i ochrony prawa oraz sądownictwa</t>
  </si>
  <si>
    <t>1 800,00</t>
  </si>
  <si>
    <t>75101</t>
  </si>
  <si>
    <t>Urzędy naczelnych organów władzy państwowej, kontroli i ochrony prawa</t>
  </si>
  <si>
    <t>754</t>
  </si>
  <si>
    <t>Bezpieczeństwo publiczne i ochrona przeciwpożarowa</t>
  </si>
  <si>
    <t>300,00</t>
  </si>
  <si>
    <t>75414</t>
  </si>
  <si>
    <t>Obrona cywilna</t>
  </si>
  <si>
    <t>2 783 100,00</t>
  </si>
  <si>
    <t>2 681 000,00</t>
  </si>
  <si>
    <t>Składki na ubezpieczenie zdrowotne opłacane za osoby pobierajace niektóre świadczenia z pomocy społecznej, niektóre świadczenia rodzinne oraz za osoby uczestniczące w zajęciach w centrum integracji społecznej.</t>
  </si>
  <si>
    <t>13 100,00</t>
  </si>
  <si>
    <t>85228</t>
  </si>
  <si>
    <t>Usługi opiekuńcze i specjalistyczne usługi opiekuńcze</t>
  </si>
  <si>
    <t>89 000,00</t>
  </si>
  <si>
    <t>Razem:</t>
  </si>
  <si>
    <t>Zał nr 2 do Zarządzenia Nr 11 /2011 Wójta Gminy Jaktorów</t>
  </si>
  <si>
    <t>z dnia  10 marca 2011r  Zmieniającego uchwałę budżetową na rok 2011</t>
  </si>
  <si>
    <t>Zał nr 3 do zarządzenia Nr 11 /2011 Wójta Gminy Jaktorów</t>
  </si>
  <si>
    <t>z dnia 10 marca 2011r  zmieniającego uchwałę budzetową na rok 2011</t>
  </si>
  <si>
    <t>Plan po zmianie</t>
  </si>
  <si>
    <t>Zmniejszenie -
zwiększenie +</t>
  </si>
  <si>
    <t>Plan finansowy dochodów na zadania zlecone na rok 2011</t>
  </si>
  <si>
    <t>Plan przed zmianą</t>
  </si>
  <si>
    <t>Kwota</t>
  </si>
  <si>
    <t>Zał nr 4 do zarządzenia Nr 11 /2011 Wójta Gminy Jaktorów</t>
  </si>
  <si>
    <t>Plan  finansowy wydatków  na zadania zlecone na rok 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</si>
</sst>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/>
      <protection locked="0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49" fontId="28" fillId="0" borderId="0" xfId="0" applyFont="1" applyFill="1" applyBorder="1" applyAlignment="1">
      <alignment horizontal="center" vertical="center" wrapText="1"/>
    </xf>
    <xf numFmtId="49" fontId="28" fillId="0" borderId="0" xfId="0" applyFont="1" applyFill="1" applyBorder="1" applyAlignment="1">
      <alignment horizontal="left" vertical="center" wrapText="1"/>
    </xf>
    <xf numFmtId="49" fontId="37" fillId="0" borderId="16" xfId="0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right" vertical="center" wrapText="1"/>
    </xf>
    <xf numFmtId="49" fontId="37" fillId="0" borderId="14" xfId="0" applyFont="1" applyFill="1" applyBorder="1" applyAlignment="1">
      <alignment horizontal="center" vertical="center" wrapText="1"/>
    </xf>
    <xf numFmtId="49" fontId="37" fillId="0" borderId="15" xfId="0" applyFont="1" applyFill="1" applyBorder="1" applyAlignment="1">
      <alignment horizontal="center" vertical="center" wrapText="1"/>
    </xf>
    <xf numFmtId="49" fontId="37" fillId="0" borderId="17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9" fillId="24" borderId="18" xfId="0" applyFont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9" fontId="27" fillId="0" borderId="1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left" vertical="center" wrapText="1"/>
    </xf>
    <xf numFmtId="4" fontId="37" fillId="0" borderId="19" xfId="0" applyNumberFormat="1" applyFont="1" applyFill="1" applyBorder="1" applyAlignment="1">
      <alignment horizontal="right" vertical="center" wrapText="1"/>
    </xf>
    <xf numFmtId="0" fontId="39" fillId="0" borderId="10" xfId="0" applyNumberFormat="1" applyFont="1" applyFill="1" applyBorder="1" applyAlignment="1" applyProtection="1">
      <alignment horizontal="center"/>
      <protection locked="0"/>
    </xf>
    <xf numFmtId="49" fontId="39" fillId="0" borderId="20" xfId="0" applyFont="1" applyFill="1" applyBorder="1" applyAlignment="1">
      <alignment horizontal="center" vertical="center" wrapText="1"/>
    </xf>
    <xf numFmtId="49" fontId="39" fillId="0" borderId="18" xfId="0" applyFont="1" applyFill="1" applyAlignment="1">
      <alignment horizontal="center" vertical="center" wrapText="1"/>
    </xf>
    <xf numFmtId="49" fontId="39" fillId="0" borderId="21" xfId="0" applyFont="1" applyFill="1" applyBorder="1" applyAlignment="1">
      <alignment horizontal="left" vertical="center" wrapText="1"/>
    </xf>
    <xf numFmtId="49" fontId="38" fillId="0" borderId="10" xfId="0" applyFont="1" applyFill="1" applyBorder="1" applyAlignment="1">
      <alignment vertical="center" wrapText="1"/>
    </xf>
    <xf numFmtId="49" fontId="38" fillId="0" borderId="22" xfId="0" applyFont="1" applyFill="1" applyBorder="1" applyAlignment="1">
      <alignment horizontal="center" vertical="center" wrapText="1"/>
    </xf>
    <xf numFmtId="49" fontId="38" fillId="0" borderId="18" xfId="0" applyFont="1" applyFill="1" applyAlignment="1">
      <alignment horizontal="center" vertical="center" wrapText="1"/>
    </xf>
    <xf numFmtId="49" fontId="38" fillId="0" borderId="18" xfId="0" applyFont="1" applyFill="1" applyAlignment="1">
      <alignment horizontal="left" vertical="center" wrapText="1"/>
    </xf>
    <xf numFmtId="49" fontId="39" fillId="0" borderId="21" xfId="0" applyFont="1" applyFill="1" applyBorder="1" applyAlignment="1">
      <alignment horizontal="center" vertical="center" wrapText="1"/>
    </xf>
    <xf numFmtId="49" fontId="38" fillId="0" borderId="18" xfId="0" applyFont="1" applyFill="1" applyAlignment="1">
      <alignment horizontal="center" vertical="center" wrapText="1"/>
    </xf>
    <xf numFmtId="49" fontId="38" fillId="0" borderId="21" xfId="0" applyFont="1" applyFill="1" applyBorder="1" applyAlignment="1">
      <alignment horizontal="left" vertical="center" wrapText="1"/>
    </xf>
    <xf numFmtId="49" fontId="38" fillId="0" borderId="2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/>
      <protection locked="0"/>
    </xf>
    <xf numFmtId="49" fontId="29" fillId="0" borderId="0" xfId="0" applyFont="1" applyFill="1" applyBorder="1" applyAlignment="1">
      <alignment vertical="center" wrapText="1"/>
    </xf>
    <xf numFmtId="49" fontId="39" fillId="0" borderId="23" xfId="0" applyFont="1" applyFill="1" applyBorder="1" applyAlignment="1">
      <alignment horizontal="right" vertical="center" wrapText="1"/>
    </xf>
    <xf numFmtId="49" fontId="38" fillId="0" borderId="23" xfId="0" applyFont="1" applyFill="1" applyBorder="1" applyAlignment="1">
      <alignment horizontal="right" vertical="center" wrapText="1"/>
    </xf>
    <xf numFmtId="4" fontId="40" fillId="24" borderId="23" xfId="0" applyNumberFormat="1" applyFont="1" applyBorder="1" applyAlignment="1">
      <alignment horizontal="right" vertical="center" wrapText="1"/>
    </xf>
    <xf numFmtId="49" fontId="38" fillId="0" borderId="23" xfId="0" applyFont="1" applyFill="1" applyBorder="1" applyAlignment="1">
      <alignment horizontal="right" vertical="center" wrapText="1"/>
    </xf>
    <xf numFmtId="4" fontId="38" fillId="0" borderId="23" xfId="0" applyNumberFormat="1" applyFont="1" applyFill="1" applyBorder="1" applyAlignment="1">
      <alignment horizontal="right" vertical="center" wrapText="1"/>
    </xf>
    <xf numFmtId="4" fontId="40" fillId="0" borderId="23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 applyProtection="1">
      <alignment horizontal="right"/>
      <protection locked="0"/>
    </xf>
    <xf numFmtId="49" fontId="41" fillId="24" borderId="18" xfId="0" applyFont="1" applyAlignment="1">
      <alignment horizontal="left" vertical="center" wrapText="1"/>
    </xf>
    <xf numFmtId="49" fontId="42" fillId="24" borderId="24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26" xfId="0" applyFont="1" applyFill="1" applyBorder="1" applyAlignment="1">
      <alignment horizontal="center" vertical="center" wrapText="1"/>
    </xf>
    <xf numFmtId="49" fontId="37" fillId="0" borderId="27" xfId="0" applyFont="1" applyFill="1" applyBorder="1" applyAlignment="1">
      <alignment horizontal="center" vertical="center" wrapText="1"/>
    </xf>
    <xf numFmtId="49" fontId="37" fillId="0" borderId="12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left" vertical="center" wrapText="1"/>
    </xf>
    <xf numFmtId="49" fontId="37" fillId="0" borderId="13" xfId="0" applyFont="1" applyFill="1" applyBorder="1" applyAlignment="1">
      <alignment horizontal="center" vertical="center" wrapText="1"/>
    </xf>
    <xf numFmtId="49" fontId="37" fillId="0" borderId="29" xfId="0" applyFont="1" applyFill="1" applyBorder="1" applyAlignment="1">
      <alignment horizontal="center" vertical="center" wrapText="1"/>
    </xf>
    <xf numFmtId="49" fontId="37" fillId="0" borderId="14" xfId="0" applyFont="1" applyFill="1" applyBorder="1" applyAlignment="1">
      <alignment horizontal="left" vertical="center" wrapText="1"/>
    </xf>
    <xf numFmtId="49" fontId="37" fillId="0" borderId="15" xfId="0" applyFont="1" applyFill="1" applyBorder="1" applyAlignment="1">
      <alignment horizontal="left" vertical="center" wrapText="1"/>
    </xf>
    <xf numFmtId="49" fontId="37" fillId="0" borderId="17" xfId="0" applyFont="1" applyFill="1" applyBorder="1" applyAlignment="1">
      <alignment horizontal="left" vertical="center" wrapText="1"/>
    </xf>
    <xf numFmtId="49" fontId="37" fillId="0" borderId="16" xfId="0" applyFont="1" applyFill="1" applyBorder="1" applyAlignment="1">
      <alignment horizontal="left" vertical="center" wrapText="1"/>
    </xf>
    <xf numFmtId="49" fontId="37" fillId="0" borderId="13" xfId="0" applyFont="1" applyFill="1" applyBorder="1" applyAlignment="1">
      <alignment horizontal="left" vertical="center" wrapText="1"/>
    </xf>
    <xf numFmtId="49" fontId="37" fillId="0" borderId="29" xfId="0" applyFont="1" applyFill="1" applyBorder="1" applyAlignment="1">
      <alignment horizontal="left" vertical="center" wrapText="1"/>
    </xf>
    <xf numFmtId="49" fontId="27" fillId="0" borderId="14" xfId="0" applyFont="1" applyFill="1" applyBorder="1" applyAlignment="1">
      <alignment horizontal="center" vertical="center" wrapText="1"/>
    </xf>
    <xf numFmtId="49" fontId="27" fillId="0" borderId="15" xfId="0" applyFont="1" applyFill="1" applyBorder="1" applyAlignment="1">
      <alignment horizontal="center" vertical="center" wrapText="1"/>
    </xf>
    <xf numFmtId="49" fontId="27" fillId="0" borderId="17" xfId="0" applyFont="1" applyFill="1" applyBorder="1" applyAlignment="1">
      <alignment horizontal="center" vertical="center" wrapText="1"/>
    </xf>
    <xf numFmtId="49" fontId="27" fillId="0" borderId="16" xfId="0" applyFont="1" applyFill="1" applyBorder="1" applyAlignment="1">
      <alignment horizontal="center" vertical="center" wrapText="1"/>
    </xf>
    <xf numFmtId="49" fontId="27" fillId="0" borderId="13" xfId="0" applyFont="1" applyFill="1" applyBorder="1" applyAlignment="1">
      <alignment horizontal="center" vertical="center" wrapText="1"/>
    </xf>
    <xf numFmtId="49" fontId="27" fillId="0" borderId="29" xfId="0" applyFont="1" applyFill="1" applyBorder="1" applyAlignment="1">
      <alignment horizontal="center" vertical="center" wrapText="1"/>
    </xf>
    <xf numFmtId="49" fontId="28" fillId="0" borderId="26" xfId="0" applyFont="1" applyFill="1" applyBorder="1" applyAlignment="1">
      <alignment horizontal="center" vertical="center" wrapText="1"/>
    </xf>
    <xf numFmtId="49" fontId="28" fillId="0" borderId="27" xfId="0" applyFont="1" applyFill="1" applyBorder="1" applyAlignment="1">
      <alignment horizontal="center" vertical="center" wrapText="1"/>
    </xf>
    <xf numFmtId="49" fontId="28" fillId="0" borderId="12" xfId="0" applyFont="1" applyFill="1" applyBorder="1" applyAlignment="1">
      <alignment horizontal="center" vertical="center" wrapText="1"/>
    </xf>
    <xf numFmtId="49" fontId="27" fillId="0" borderId="14" xfId="0" applyFont="1" applyFill="1" applyBorder="1" applyAlignment="1">
      <alignment horizontal="left" vertical="center" wrapText="1"/>
    </xf>
    <xf numFmtId="49" fontId="27" fillId="0" borderId="15" xfId="0" applyFont="1" applyFill="1" applyBorder="1" applyAlignment="1">
      <alignment horizontal="left" vertical="center" wrapText="1"/>
    </xf>
    <xf numFmtId="49" fontId="27" fillId="0" borderId="17" xfId="0" applyFont="1" applyFill="1" applyBorder="1" applyAlignment="1">
      <alignment horizontal="left" vertical="center" wrapText="1"/>
    </xf>
    <xf numFmtId="49" fontId="27" fillId="0" borderId="16" xfId="0" applyFont="1" applyFill="1" applyBorder="1" applyAlignment="1">
      <alignment horizontal="left" vertical="center" wrapText="1"/>
    </xf>
    <xf numFmtId="49" fontId="27" fillId="0" borderId="13" xfId="0" applyFont="1" applyFill="1" applyBorder="1" applyAlignment="1">
      <alignment horizontal="left" vertical="center" wrapText="1"/>
    </xf>
    <xf numFmtId="49" fontId="27" fillId="0" borderId="29" xfId="0" applyFont="1" applyFill="1" applyBorder="1" applyAlignment="1">
      <alignment horizontal="left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Font="1" applyFill="1" applyBorder="1" applyAlignment="1">
      <alignment horizontal="left" vertical="center" wrapText="1"/>
    </xf>
    <xf numFmtId="49" fontId="36" fillId="0" borderId="0" xfId="0" applyFont="1" applyFill="1" applyBorder="1" applyAlignment="1">
      <alignment horizontal="left" vertical="center" wrapText="1"/>
    </xf>
    <xf numFmtId="49" fontId="36" fillId="0" borderId="0" xfId="0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40" fillId="24" borderId="30" xfId="0" applyFont="1" applyBorder="1" applyAlignment="1">
      <alignment horizontal="center" vertical="center" wrapText="1"/>
    </xf>
    <xf numFmtId="49" fontId="40" fillId="24" borderId="31" xfId="0" applyFont="1" applyBorder="1" applyAlignment="1">
      <alignment horizontal="center" vertical="center" wrapText="1"/>
    </xf>
    <xf numFmtId="49" fontId="40" fillId="24" borderId="22" xfId="0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right"/>
      <protection locked="0"/>
    </xf>
    <xf numFmtId="49" fontId="42" fillId="24" borderId="32" xfId="0" applyFont="1" applyBorder="1" applyAlignment="1">
      <alignment horizontal="center" vertical="center" wrapText="1"/>
    </xf>
    <xf numFmtId="0" fontId="38" fillId="0" borderId="19" xfId="0" applyNumberFormat="1" applyFont="1" applyFill="1" applyBorder="1" applyAlignment="1" applyProtection="1">
      <alignment horizontal="left"/>
      <protection locked="0"/>
    </xf>
    <xf numFmtId="4" fontId="39" fillId="0" borderId="19" xfId="0" applyNumberFormat="1" applyFont="1" applyFill="1" applyBorder="1" applyAlignment="1" applyProtection="1">
      <alignment horizontal="right"/>
      <protection locked="0"/>
    </xf>
    <xf numFmtId="49" fontId="42" fillId="24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49" fontId="39" fillId="24" borderId="22" xfId="0" applyFont="1" applyBorder="1" applyAlignment="1">
      <alignment horizontal="center" vertical="center" wrapText="1"/>
    </xf>
    <xf numFmtId="49" fontId="38" fillId="0" borderId="20" xfId="0" applyFont="1" applyFill="1" applyBorder="1" applyAlignment="1">
      <alignment vertical="center" wrapText="1"/>
    </xf>
    <xf numFmtId="49" fontId="38" fillId="0" borderId="33" xfId="0" applyFont="1" applyFill="1" applyAlignment="1">
      <alignment horizontal="center" vertical="center" wrapText="1"/>
    </xf>
    <xf numFmtId="49" fontId="39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34" xfId="0" applyFont="1" applyFill="1" applyBorder="1" applyAlignment="1">
      <alignment horizontal="left" vertical="center" wrapText="1"/>
    </xf>
    <xf numFmtId="49" fontId="38" fillId="0" borderId="21" xfId="0" applyFont="1" applyFill="1" applyBorder="1" applyAlignment="1">
      <alignment horizontal="center" vertical="center" wrapText="1"/>
    </xf>
    <xf numFmtId="49" fontId="40" fillId="24" borderId="23" xfId="0" applyFont="1" applyBorder="1" applyAlignment="1">
      <alignment horizontal="center" vertical="center" wrapText="1"/>
    </xf>
    <xf numFmtId="49" fontId="40" fillId="24" borderId="35" xfId="0" applyFont="1" applyBorder="1" applyAlignment="1">
      <alignment horizontal="center" vertical="center" wrapText="1"/>
    </xf>
    <xf numFmtId="49" fontId="40" fillId="24" borderId="36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9" fontId="38" fillId="0" borderId="26" xfId="0" applyFont="1" applyFill="1" applyBorder="1" applyAlignment="1">
      <alignment vertical="center" wrapText="1"/>
    </xf>
    <xf numFmtId="4" fontId="40" fillId="0" borderId="19" xfId="0" applyNumberFormat="1" applyFont="1" applyFill="1" applyBorder="1" applyAlignment="1" applyProtection="1">
      <alignment/>
      <protection locked="0"/>
    </xf>
    <xf numFmtId="49" fontId="42" fillId="24" borderId="26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 applyProtection="1">
      <alignment horizontal="right"/>
      <protection locked="0"/>
    </xf>
    <xf numFmtId="0" fontId="38" fillId="0" borderId="10" xfId="0" applyNumberFormat="1" applyFont="1" applyFill="1" applyBorder="1" applyAlignment="1" applyProtection="1">
      <alignment horizontal="right"/>
      <protection locked="0"/>
    </xf>
    <xf numFmtId="4" fontId="38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 applyProtection="1">
      <alignment horizontal="right"/>
      <protection locked="0"/>
    </xf>
    <xf numFmtId="4" fontId="40" fillId="0" borderId="10" xfId="0" applyNumberFormat="1" applyFont="1" applyFill="1" applyBorder="1" applyAlignment="1" applyProtection="1">
      <alignment horizontal="right"/>
      <protection locked="0"/>
    </xf>
    <xf numFmtId="4" fontId="38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1.281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105" t="s">
        <v>25</v>
      </c>
      <c r="G1" s="105"/>
      <c r="H1" s="105"/>
      <c r="I1" s="105"/>
      <c r="J1" s="105"/>
      <c r="K1" s="105"/>
      <c r="L1" s="105"/>
    </row>
    <row r="2" spans="2:12" ht="20.25" customHeight="1">
      <c r="B2" s="2"/>
      <c r="C2" s="2"/>
      <c r="D2" s="2"/>
      <c r="E2" s="2"/>
      <c r="F2" s="2"/>
      <c r="G2" s="105" t="s">
        <v>26</v>
      </c>
      <c r="H2" s="105"/>
      <c r="I2" s="105"/>
      <c r="J2" s="105"/>
      <c r="K2" s="105"/>
      <c r="L2" s="105"/>
    </row>
    <row r="3" spans="2:12" ht="9" customHeight="1">
      <c r="B3" s="2"/>
      <c r="C3" s="2"/>
      <c r="D3" s="2"/>
      <c r="E3" s="2"/>
      <c r="F3" s="2"/>
      <c r="G3" s="28"/>
      <c r="H3" s="28"/>
      <c r="I3" s="28"/>
      <c r="J3" s="28"/>
      <c r="K3" s="28"/>
      <c r="L3" s="28"/>
    </row>
    <row r="4" spans="2:6" s="16" customFormat="1" ht="19.5" customHeight="1">
      <c r="B4" s="103" t="s">
        <v>29</v>
      </c>
      <c r="C4" s="103"/>
      <c r="D4" s="20"/>
      <c r="E4" s="20"/>
      <c r="F4" s="17"/>
    </row>
    <row r="5" spans="1:12" s="16" customFormat="1" ht="19.5" customHeight="1">
      <c r="A5" s="97" t="s">
        <v>0</v>
      </c>
      <c r="B5" s="97"/>
      <c r="C5" s="100" t="s">
        <v>28</v>
      </c>
      <c r="D5" s="101"/>
      <c r="E5" s="101"/>
      <c r="F5" s="101"/>
      <c r="G5" s="101"/>
      <c r="H5" s="101"/>
      <c r="I5" s="101"/>
      <c r="J5" s="101"/>
      <c r="K5" s="101"/>
      <c r="L5" s="102"/>
    </row>
    <row r="6" spans="1:12" s="4" customFormat="1" ht="13.5" customHeight="1">
      <c r="A6" s="98"/>
      <c r="B6" s="98" t="s">
        <v>11</v>
      </c>
      <c r="C6" s="93" t="s">
        <v>1</v>
      </c>
      <c r="D6" s="93"/>
      <c r="E6" s="93"/>
      <c r="F6" s="93"/>
      <c r="G6" s="93" t="s">
        <v>8</v>
      </c>
      <c r="H6" s="93"/>
      <c r="I6" s="93"/>
      <c r="J6" s="93"/>
      <c r="K6" s="93"/>
      <c r="L6" s="93"/>
    </row>
    <row r="7" spans="1:12" s="4" customFormat="1" ht="13.5" customHeight="1">
      <c r="A7" s="98"/>
      <c r="B7" s="98"/>
      <c r="C7" s="93"/>
      <c r="D7" s="93"/>
      <c r="E7" s="93"/>
      <c r="F7" s="93"/>
      <c r="G7" s="93" t="s">
        <v>2</v>
      </c>
      <c r="H7" s="93" t="s">
        <v>6</v>
      </c>
      <c r="I7" s="93"/>
      <c r="J7" s="93" t="s">
        <v>5</v>
      </c>
      <c r="K7" s="93" t="s">
        <v>6</v>
      </c>
      <c r="L7" s="93"/>
    </row>
    <row r="8" spans="1:12" s="4" customFormat="1" ht="84" customHeight="1">
      <c r="A8" s="99"/>
      <c r="B8" s="99"/>
      <c r="C8" s="93"/>
      <c r="D8" s="93"/>
      <c r="E8" s="93"/>
      <c r="F8" s="93"/>
      <c r="G8" s="93"/>
      <c r="H8" s="8" t="s">
        <v>3</v>
      </c>
      <c r="I8" s="9" t="s">
        <v>4</v>
      </c>
      <c r="J8" s="93"/>
      <c r="K8" s="8" t="s">
        <v>3</v>
      </c>
      <c r="L8" s="9" t="s">
        <v>4</v>
      </c>
    </row>
    <row r="9" spans="1:12" s="4" customFormat="1" ht="15.75" customHeight="1">
      <c r="A9" s="8"/>
      <c r="B9" s="6"/>
      <c r="C9" s="10" t="s">
        <v>9</v>
      </c>
      <c r="D9" s="10" t="s">
        <v>18</v>
      </c>
      <c r="E9" s="11" t="s">
        <v>14</v>
      </c>
      <c r="F9" s="10" t="s">
        <v>10</v>
      </c>
      <c r="G9" s="7"/>
      <c r="H9" s="8"/>
      <c r="I9" s="9"/>
      <c r="J9" s="6"/>
      <c r="K9" s="5"/>
      <c r="L9" s="9"/>
    </row>
    <row r="10" spans="1:12" s="23" customFormat="1" ht="15.75" customHeight="1">
      <c r="A10" s="22">
        <v>1</v>
      </c>
      <c r="B10" s="22">
        <v>2</v>
      </c>
      <c r="C10" s="94">
        <v>3</v>
      </c>
      <c r="D10" s="95"/>
      <c r="E10" s="95"/>
      <c r="F10" s="96"/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</row>
    <row r="11" spans="1:12" s="23" customFormat="1" ht="23.25" customHeight="1">
      <c r="A11" s="24">
        <v>852</v>
      </c>
      <c r="B11" s="32" t="s">
        <v>15</v>
      </c>
      <c r="C11" s="25">
        <v>3220695</v>
      </c>
      <c r="D11" s="25">
        <f>D12</f>
        <v>100</v>
      </c>
      <c r="E11" s="25">
        <f>E12+E13</f>
        <v>24800</v>
      </c>
      <c r="F11" s="25">
        <f>C11-D11+E11</f>
        <v>3245395</v>
      </c>
      <c r="G11" s="25">
        <f>F11</f>
        <v>3245395</v>
      </c>
      <c r="H11" s="26">
        <v>3216800</v>
      </c>
      <c r="I11" s="33"/>
      <c r="J11" s="34"/>
      <c r="K11" s="34"/>
      <c r="L11" s="22"/>
    </row>
    <row r="12" spans="1:12" s="23" customFormat="1" ht="57" customHeight="1">
      <c r="A12" s="24"/>
      <c r="B12" s="31" t="s">
        <v>27</v>
      </c>
      <c r="C12" s="35">
        <v>2783100</v>
      </c>
      <c r="D12" s="35">
        <v>100</v>
      </c>
      <c r="E12" s="35">
        <v>22000</v>
      </c>
      <c r="F12" s="35">
        <f>C12-D12+E12</f>
        <v>2805000</v>
      </c>
      <c r="G12" s="35">
        <v>21900</v>
      </c>
      <c r="H12" s="36">
        <v>21900</v>
      </c>
      <c r="I12" s="37"/>
      <c r="J12" s="34"/>
      <c r="K12" s="34"/>
      <c r="L12" s="22"/>
    </row>
    <row r="13" spans="1:12" s="23" customFormat="1" ht="42" customHeight="1">
      <c r="A13" s="22"/>
      <c r="B13" s="21" t="s">
        <v>19</v>
      </c>
      <c r="C13" s="12">
        <v>409000</v>
      </c>
      <c r="D13" s="12"/>
      <c r="E13" s="12">
        <v>2800</v>
      </c>
      <c r="F13" s="12">
        <f>C13+E13</f>
        <v>411800</v>
      </c>
      <c r="G13" s="12">
        <v>2800</v>
      </c>
      <c r="H13" s="15">
        <v>2800</v>
      </c>
      <c r="I13" s="30"/>
      <c r="J13" s="29"/>
      <c r="K13" s="29"/>
      <c r="L13" s="22"/>
    </row>
    <row r="14" spans="1:12" ht="23.25" customHeight="1">
      <c r="A14" s="3"/>
      <c r="B14" s="13" t="s">
        <v>7</v>
      </c>
      <c r="C14" s="18">
        <v>36929519.5</v>
      </c>
      <c r="D14" s="18">
        <f>D11</f>
        <v>100</v>
      </c>
      <c r="E14" s="14">
        <f>E11</f>
        <v>24800</v>
      </c>
      <c r="F14" s="14">
        <f>C14-D14+E14</f>
        <v>36954219.5</v>
      </c>
      <c r="G14" s="19">
        <f>F14-J14</f>
        <v>29455584</v>
      </c>
      <c r="H14" s="19">
        <v>3297983</v>
      </c>
      <c r="I14" s="19">
        <v>0</v>
      </c>
      <c r="J14" s="14">
        <v>7498635.5</v>
      </c>
      <c r="K14" s="14">
        <v>0</v>
      </c>
      <c r="L14" s="14">
        <v>6498635.5</v>
      </c>
    </row>
    <row r="15" spans="2:6" ht="12.75">
      <c r="B15" s="1" t="s">
        <v>12</v>
      </c>
      <c r="C15" s="1"/>
      <c r="D15" s="1"/>
      <c r="E15" s="1"/>
      <c r="F15" s="1"/>
    </row>
    <row r="16" spans="1:14" ht="46.5" customHeight="1">
      <c r="A16" s="92" t="s">
        <v>77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7"/>
      <c r="N16" s="27"/>
    </row>
    <row r="17" spans="2:12" ht="21" customHeight="1">
      <c r="B17" s="1"/>
      <c r="C17" s="1"/>
      <c r="D17" s="1"/>
      <c r="E17" s="1"/>
      <c r="F17" s="1"/>
      <c r="I17" s="104" t="s">
        <v>16</v>
      </c>
      <c r="J17" s="104"/>
      <c r="K17" s="104"/>
      <c r="L17" s="104"/>
    </row>
    <row r="18" spans="2:6" ht="12.75">
      <c r="B18" s="1"/>
      <c r="C18" s="1"/>
      <c r="D18" s="1"/>
      <c r="E18" s="1"/>
      <c r="F18" s="1"/>
    </row>
    <row r="19" spans="2:12" ht="12.75">
      <c r="B19" s="1"/>
      <c r="C19" s="1"/>
      <c r="D19" s="1"/>
      <c r="E19" s="1"/>
      <c r="F19" s="1"/>
      <c r="I19" s="104" t="s">
        <v>17</v>
      </c>
      <c r="J19" s="104"/>
      <c r="K19" s="104"/>
      <c r="L19" s="104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mergeCells count="16">
    <mergeCell ref="B4:C4"/>
    <mergeCell ref="I17:L17"/>
    <mergeCell ref="I19:L19"/>
    <mergeCell ref="F1:L1"/>
    <mergeCell ref="G2:L2"/>
    <mergeCell ref="C6:F8"/>
    <mergeCell ref="G6:L6"/>
    <mergeCell ref="G7:G8"/>
    <mergeCell ref="H7:I7"/>
    <mergeCell ref="J7:J8"/>
    <mergeCell ref="A16:L16"/>
    <mergeCell ref="K7:L7"/>
    <mergeCell ref="C10:F10"/>
    <mergeCell ref="A5:A8"/>
    <mergeCell ref="B5:B8"/>
    <mergeCell ref="C5:L5"/>
  </mergeCells>
  <printOptions/>
  <pageMargins left="0.37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B22">
      <selection activeCell="S41" sqref="S41:V41"/>
    </sheetView>
  </sheetViews>
  <sheetFormatPr defaultColWidth="9.140625" defaultRowHeight="12.75"/>
  <cols>
    <col min="1" max="1" width="0.13671875" style="40" hidden="1" customWidth="1"/>
    <col min="2" max="2" width="2.140625" style="40" customWidth="1"/>
    <col min="3" max="3" width="1.421875" style="40" customWidth="1"/>
    <col min="4" max="4" width="5.7109375" style="40" customWidth="1"/>
    <col min="5" max="5" width="5.28125" style="40" customWidth="1"/>
    <col min="6" max="6" width="6.00390625" style="40" customWidth="1"/>
    <col min="7" max="7" width="9.28125" style="40" customWidth="1"/>
    <col min="8" max="8" width="7.140625" style="40" customWidth="1"/>
    <col min="9" max="9" width="2.8515625" style="40" customWidth="1"/>
    <col min="10" max="10" width="9.7109375" style="40" customWidth="1"/>
    <col min="11" max="11" width="9.57421875" style="40" customWidth="1"/>
    <col min="12" max="12" width="9.421875" style="40" bestFit="1" customWidth="1"/>
    <col min="13" max="13" width="8.421875" style="40" customWidth="1"/>
    <col min="14" max="14" width="8.57421875" style="40" customWidth="1"/>
    <col min="15" max="15" width="8.8515625" style="40" customWidth="1"/>
    <col min="16" max="17" width="5.140625" style="40" customWidth="1"/>
    <col min="18" max="18" width="7.8515625" style="40" customWidth="1"/>
    <col min="19" max="20" width="9.57421875" style="40" customWidth="1"/>
    <col min="21" max="21" width="9.28125" style="40" customWidth="1"/>
    <col min="22" max="23" width="7.8515625" style="40" customWidth="1"/>
    <col min="24" max="16384" width="9.140625" style="40" customWidth="1"/>
  </cols>
  <sheetData>
    <row r="1" spans="1:23" s="38" customFormat="1" ht="20.25" customHeight="1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2:23" s="39" customFormat="1" ht="21.75" customHeight="1">
      <c r="B2" s="144" t="s">
        <v>104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19.5" customHeight="1">
      <c r="A3" s="145"/>
      <c r="B3" s="146"/>
      <c r="C3" s="147"/>
      <c r="D3" s="148"/>
      <c r="E3" s="149"/>
      <c r="F3" s="147"/>
      <c r="G3" s="148"/>
      <c r="H3" s="149"/>
      <c r="I3" s="150" t="s">
        <v>32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3" ht="11.25" customHeight="1">
      <c r="A4" s="41"/>
      <c r="B4" s="113" t="s">
        <v>0</v>
      </c>
      <c r="C4" s="113"/>
      <c r="D4" s="141" t="s">
        <v>13</v>
      </c>
      <c r="E4" s="141"/>
      <c r="F4" s="141"/>
      <c r="G4" s="141"/>
      <c r="H4" s="113" t="s">
        <v>33</v>
      </c>
      <c r="I4" s="142"/>
      <c r="J4" s="141" t="s">
        <v>34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8.25" customHeight="1">
      <c r="A5" s="41"/>
      <c r="B5" s="113"/>
      <c r="C5" s="113"/>
      <c r="D5" s="141"/>
      <c r="E5" s="141"/>
      <c r="F5" s="141"/>
      <c r="G5" s="141"/>
      <c r="H5" s="142"/>
      <c r="I5" s="142"/>
      <c r="J5" s="113" t="s">
        <v>35</v>
      </c>
      <c r="K5" s="113" t="s">
        <v>36</v>
      </c>
      <c r="L5" s="113"/>
      <c r="M5" s="113"/>
      <c r="N5" s="113"/>
      <c r="O5" s="113"/>
      <c r="P5" s="113"/>
      <c r="Q5" s="113"/>
      <c r="R5" s="113"/>
      <c r="S5" s="113" t="s">
        <v>37</v>
      </c>
      <c r="T5" s="141" t="s">
        <v>36</v>
      </c>
      <c r="U5" s="141"/>
      <c r="V5" s="141"/>
      <c r="W5" s="141"/>
    </row>
    <row r="6" spans="1:23" ht="3" customHeight="1">
      <c r="A6" s="41"/>
      <c r="B6" s="113"/>
      <c r="C6" s="113"/>
      <c r="D6" s="141"/>
      <c r="E6" s="141"/>
      <c r="F6" s="141"/>
      <c r="G6" s="141"/>
      <c r="H6" s="142"/>
      <c r="I6" s="14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 t="s">
        <v>38</v>
      </c>
      <c r="U6" s="113" t="s">
        <v>6</v>
      </c>
      <c r="V6" s="113" t="s">
        <v>39</v>
      </c>
      <c r="W6" s="141" t="s">
        <v>3</v>
      </c>
    </row>
    <row r="7" spans="1:23" ht="5.25" customHeight="1">
      <c r="A7" s="41"/>
      <c r="B7" s="113"/>
      <c r="C7" s="113"/>
      <c r="D7" s="141"/>
      <c r="E7" s="141"/>
      <c r="F7" s="141"/>
      <c r="G7" s="141"/>
      <c r="H7" s="142"/>
      <c r="I7" s="142"/>
      <c r="J7" s="113"/>
      <c r="K7" s="113" t="s">
        <v>40</v>
      </c>
      <c r="L7" s="113" t="s">
        <v>36</v>
      </c>
      <c r="M7" s="113"/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/>
      <c r="T7" s="113"/>
      <c r="U7" s="113"/>
      <c r="V7" s="113"/>
      <c r="W7" s="141"/>
    </row>
    <row r="8" spans="1:23" ht="11.25" customHeight="1">
      <c r="A8" s="41"/>
      <c r="B8" s="113"/>
      <c r="C8" s="113"/>
      <c r="D8" s="141"/>
      <c r="E8" s="141"/>
      <c r="F8" s="141"/>
      <c r="G8" s="141"/>
      <c r="H8" s="142"/>
      <c r="I8" s="14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 t="s">
        <v>46</v>
      </c>
      <c r="V8" s="113"/>
      <c r="W8" s="141"/>
    </row>
    <row r="9" spans="1:23" ht="111.75" customHeight="1">
      <c r="A9" s="41"/>
      <c r="B9" s="113"/>
      <c r="C9" s="113"/>
      <c r="D9" s="141"/>
      <c r="E9" s="141"/>
      <c r="F9" s="141"/>
      <c r="G9" s="141"/>
      <c r="H9" s="142"/>
      <c r="I9" s="142"/>
      <c r="J9" s="113"/>
      <c r="K9" s="113"/>
      <c r="L9" s="42" t="s">
        <v>47</v>
      </c>
      <c r="M9" s="42" t="s">
        <v>48</v>
      </c>
      <c r="N9" s="113"/>
      <c r="O9" s="113"/>
      <c r="P9" s="113"/>
      <c r="Q9" s="113"/>
      <c r="R9" s="113"/>
      <c r="S9" s="113"/>
      <c r="T9" s="113"/>
      <c r="U9" s="113"/>
      <c r="V9" s="113"/>
      <c r="W9" s="141"/>
    </row>
    <row r="10" spans="1:23" ht="21.75" customHeight="1">
      <c r="A10" s="41"/>
      <c r="B10" s="113" t="s">
        <v>49</v>
      </c>
      <c r="C10" s="113"/>
      <c r="D10" s="43" t="s">
        <v>50</v>
      </c>
      <c r="E10" s="141" t="s">
        <v>51</v>
      </c>
      <c r="F10" s="141"/>
      <c r="G10" s="141"/>
      <c r="H10" s="113" t="s">
        <v>52</v>
      </c>
      <c r="I10" s="142"/>
      <c r="J10" s="42" t="s">
        <v>53</v>
      </c>
      <c r="K10" s="42" t="s">
        <v>54</v>
      </c>
      <c r="L10" s="42" t="s">
        <v>55</v>
      </c>
      <c r="M10" s="42" t="s">
        <v>56</v>
      </c>
      <c r="N10" s="42" t="s">
        <v>57</v>
      </c>
      <c r="O10" s="42" t="s">
        <v>58</v>
      </c>
      <c r="P10" s="42" t="s">
        <v>59</v>
      </c>
      <c r="Q10" s="42" t="s">
        <v>60</v>
      </c>
      <c r="R10" s="42" t="s">
        <v>61</v>
      </c>
      <c r="S10" s="42" t="s">
        <v>62</v>
      </c>
      <c r="T10" s="42" t="s">
        <v>63</v>
      </c>
      <c r="U10" s="42" t="s">
        <v>64</v>
      </c>
      <c r="V10" s="42" t="s">
        <v>65</v>
      </c>
      <c r="W10" s="44">
        <v>19</v>
      </c>
    </row>
    <row r="11" spans="1:23" ht="18.75" customHeight="1">
      <c r="A11" s="41"/>
      <c r="B11" s="126" t="s">
        <v>74</v>
      </c>
      <c r="C11" s="127"/>
      <c r="D11" s="132"/>
      <c r="E11" s="135" t="s">
        <v>15</v>
      </c>
      <c r="F11" s="136"/>
      <c r="G11" s="45" t="s">
        <v>66</v>
      </c>
      <c r="H11" s="67">
        <f>J11+S11</f>
        <v>4871266</v>
      </c>
      <c r="I11" s="58"/>
      <c r="J11" s="46">
        <f>K11+O11</f>
        <v>4871266</v>
      </c>
      <c r="K11" s="46">
        <f>L11+M11</f>
        <v>1708201</v>
      </c>
      <c r="L11" s="46">
        <v>1147949</v>
      </c>
      <c r="M11" s="46">
        <v>560252</v>
      </c>
      <c r="N11" s="46" t="s">
        <v>67</v>
      </c>
      <c r="O11" s="46">
        <v>3163065</v>
      </c>
      <c r="P11" s="46" t="s">
        <v>67</v>
      </c>
      <c r="Q11" s="46" t="s">
        <v>67</v>
      </c>
      <c r="R11" s="46" t="s">
        <v>67</v>
      </c>
      <c r="S11" s="46">
        <f>T11+V11+W11</f>
        <v>0</v>
      </c>
      <c r="T11" s="46" t="s">
        <v>67</v>
      </c>
      <c r="U11" s="46">
        <v>0</v>
      </c>
      <c r="V11" s="46" t="s">
        <v>67</v>
      </c>
      <c r="W11" s="46">
        <v>0</v>
      </c>
    </row>
    <row r="12" spans="1:23" ht="18" customHeight="1">
      <c r="A12" s="41"/>
      <c r="B12" s="128"/>
      <c r="C12" s="129"/>
      <c r="D12" s="133"/>
      <c r="E12" s="137"/>
      <c r="F12" s="138"/>
      <c r="G12" s="45" t="s">
        <v>68</v>
      </c>
      <c r="H12" s="67">
        <v>100</v>
      </c>
      <c r="I12" s="58"/>
      <c r="J12" s="46">
        <f>K12+O12</f>
        <v>100</v>
      </c>
      <c r="K12" s="46">
        <f>L12+M12</f>
        <v>100</v>
      </c>
      <c r="L12" s="46">
        <v>100</v>
      </c>
      <c r="M12" s="46" t="s">
        <v>67</v>
      </c>
      <c r="N12" s="46" t="s">
        <v>67</v>
      </c>
      <c r="O12" s="46" t="s">
        <v>67</v>
      </c>
      <c r="P12" s="46" t="s">
        <v>67</v>
      </c>
      <c r="Q12" s="46" t="s">
        <v>67</v>
      </c>
      <c r="R12" s="46" t="s">
        <v>67</v>
      </c>
      <c r="S12" s="46">
        <f>T12+V12+W12</f>
        <v>0</v>
      </c>
      <c r="T12" s="46" t="s">
        <v>67</v>
      </c>
      <c r="U12" s="46">
        <v>0</v>
      </c>
      <c r="V12" s="46" t="s">
        <v>67</v>
      </c>
      <c r="W12" s="46">
        <v>0</v>
      </c>
    </row>
    <row r="13" spans="1:23" ht="17.25" customHeight="1">
      <c r="A13" s="41"/>
      <c r="B13" s="128"/>
      <c r="C13" s="129"/>
      <c r="D13" s="133"/>
      <c r="E13" s="137"/>
      <c r="F13" s="138"/>
      <c r="G13" s="45" t="s">
        <v>69</v>
      </c>
      <c r="H13" s="67">
        <v>24800</v>
      </c>
      <c r="I13" s="58"/>
      <c r="J13" s="46">
        <f>K13+O13</f>
        <v>24800</v>
      </c>
      <c r="K13" s="46">
        <f>L13+M13</f>
        <v>660</v>
      </c>
      <c r="L13" s="46">
        <v>660</v>
      </c>
      <c r="M13" s="46" t="s">
        <v>67</v>
      </c>
      <c r="N13" s="46" t="s">
        <v>67</v>
      </c>
      <c r="O13" s="46">
        <v>24140</v>
      </c>
      <c r="P13" s="46" t="s">
        <v>67</v>
      </c>
      <c r="Q13" s="46" t="s">
        <v>67</v>
      </c>
      <c r="R13" s="46" t="s">
        <v>67</v>
      </c>
      <c r="S13" s="46">
        <v>0</v>
      </c>
      <c r="T13" s="46">
        <v>0</v>
      </c>
      <c r="U13" s="46">
        <v>0</v>
      </c>
      <c r="V13" s="46" t="s">
        <v>67</v>
      </c>
      <c r="W13" s="46">
        <v>0</v>
      </c>
    </row>
    <row r="14" spans="1:23" ht="22.5" customHeight="1">
      <c r="A14" s="41"/>
      <c r="B14" s="130"/>
      <c r="C14" s="131"/>
      <c r="D14" s="134"/>
      <c r="E14" s="139"/>
      <c r="F14" s="140"/>
      <c r="G14" s="45" t="s">
        <v>70</v>
      </c>
      <c r="H14" s="67">
        <f>H11-H12+H13</f>
        <v>4895966</v>
      </c>
      <c r="I14" s="58"/>
      <c r="J14" s="46">
        <f>J11-J12+J13</f>
        <v>4895966</v>
      </c>
      <c r="K14" s="46">
        <f>K11-K12+K13</f>
        <v>1708761</v>
      </c>
      <c r="L14" s="46">
        <f aca="true" t="shared" si="0" ref="L14:W14">L11-L12+L13</f>
        <v>1148509</v>
      </c>
      <c r="M14" s="46">
        <f t="shared" si="0"/>
        <v>560252</v>
      </c>
      <c r="N14" s="46">
        <f t="shared" si="0"/>
        <v>0</v>
      </c>
      <c r="O14" s="46">
        <f t="shared" si="0"/>
        <v>3187205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>S11-S12+S13</f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</row>
    <row r="15" spans="1:23" ht="19.5" customHeight="1">
      <c r="A15" s="41"/>
      <c r="B15" s="59"/>
      <c r="C15" s="60"/>
      <c r="D15" s="114" t="s">
        <v>30</v>
      </c>
      <c r="E15" s="120" t="s">
        <v>31</v>
      </c>
      <c r="F15" s="121"/>
      <c r="G15" s="45" t="s">
        <v>66</v>
      </c>
      <c r="H15" s="67">
        <f>J15</f>
        <v>2704395</v>
      </c>
      <c r="I15" s="58"/>
      <c r="J15" s="46">
        <v>2704395</v>
      </c>
      <c r="K15" s="46">
        <f>L15+M15</f>
        <v>171430</v>
      </c>
      <c r="L15" s="46">
        <v>166644</v>
      </c>
      <c r="M15" s="46">
        <v>4786</v>
      </c>
      <c r="N15" s="46" t="s">
        <v>67</v>
      </c>
      <c r="O15" s="46">
        <v>2532965</v>
      </c>
      <c r="P15" s="46" t="s">
        <v>67</v>
      </c>
      <c r="Q15" s="46" t="s">
        <v>67</v>
      </c>
      <c r="R15" s="46" t="s">
        <v>67</v>
      </c>
      <c r="S15" s="46">
        <f>T15+V15+W15</f>
        <v>0</v>
      </c>
      <c r="T15" s="46" t="s">
        <v>67</v>
      </c>
      <c r="U15" s="46">
        <v>0</v>
      </c>
      <c r="V15" s="46" t="s">
        <v>67</v>
      </c>
      <c r="W15" s="46">
        <v>0</v>
      </c>
    </row>
    <row r="16" spans="1:23" ht="18" customHeight="1">
      <c r="A16" s="41"/>
      <c r="B16" s="61"/>
      <c r="C16" s="57"/>
      <c r="D16" s="115"/>
      <c r="E16" s="122"/>
      <c r="F16" s="123"/>
      <c r="G16" s="45" t="s">
        <v>68</v>
      </c>
      <c r="H16" s="67">
        <f>J16+S16</f>
        <v>0</v>
      </c>
      <c r="I16" s="58"/>
      <c r="J16" s="46">
        <f>K16+N16+O16+P16+Q16+R16</f>
        <v>0</v>
      </c>
      <c r="K16" s="46">
        <f>L16+M16</f>
        <v>0</v>
      </c>
      <c r="L16" s="46" t="s">
        <v>67</v>
      </c>
      <c r="M16" s="46" t="s">
        <v>67</v>
      </c>
      <c r="N16" s="46" t="s">
        <v>67</v>
      </c>
      <c r="O16" s="46" t="s">
        <v>67</v>
      </c>
      <c r="P16" s="46" t="s">
        <v>67</v>
      </c>
      <c r="Q16" s="46" t="s">
        <v>67</v>
      </c>
      <c r="R16" s="46" t="s">
        <v>67</v>
      </c>
      <c r="S16" s="46">
        <f>T16+V16+W16</f>
        <v>0</v>
      </c>
      <c r="T16" s="46" t="s">
        <v>67</v>
      </c>
      <c r="U16" s="46">
        <v>0</v>
      </c>
      <c r="V16" s="46" t="s">
        <v>67</v>
      </c>
      <c r="W16" s="46">
        <v>0</v>
      </c>
    </row>
    <row r="17" spans="1:23" ht="15.75" customHeight="1">
      <c r="A17" s="41"/>
      <c r="B17" s="61"/>
      <c r="C17" s="57"/>
      <c r="D17" s="115"/>
      <c r="E17" s="122"/>
      <c r="F17" s="123"/>
      <c r="G17" s="45" t="s">
        <v>69</v>
      </c>
      <c r="H17" s="67">
        <f>J17+S17</f>
        <v>22000</v>
      </c>
      <c r="I17" s="58"/>
      <c r="J17" s="46">
        <f>K17+N17+O17+P17+Q17+R17</f>
        <v>22000</v>
      </c>
      <c r="K17" s="46">
        <f>L17+M17</f>
        <v>660</v>
      </c>
      <c r="L17" s="46">
        <v>660</v>
      </c>
      <c r="M17" s="46" t="s">
        <v>67</v>
      </c>
      <c r="N17" s="46" t="s">
        <v>67</v>
      </c>
      <c r="O17" s="46">
        <v>21340</v>
      </c>
      <c r="P17" s="46" t="s">
        <v>67</v>
      </c>
      <c r="Q17" s="46" t="s">
        <v>67</v>
      </c>
      <c r="R17" s="46" t="s">
        <v>67</v>
      </c>
      <c r="S17" s="46">
        <f>T17+V17+W17</f>
        <v>0</v>
      </c>
      <c r="T17" s="46">
        <v>0</v>
      </c>
      <c r="U17" s="46">
        <v>0</v>
      </c>
      <c r="V17" s="46" t="s">
        <v>67</v>
      </c>
      <c r="W17" s="46">
        <v>0</v>
      </c>
    </row>
    <row r="18" spans="1:23" ht="63.75" customHeight="1">
      <c r="A18" s="41"/>
      <c r="B18" s="118"/>
      <c r="C18" s="119"/>
      <c r="D18" s="116"/>
      <c r="E18" s="124"/>
      <c r="F18" s="125"/>
      <c r="G18" s="45" t="s">
        <v>70</v>
      </c>
      <c r="H18" s="67">
        <f>H15-H16+H17</f>
        <v>2726395</v>
      </c>
      <c r="I18" s="58"/>
      <c r="J18" s="48">
        <f aca="true" t="shared" si="1" ref="J18:W18">J15-J16+J17</f>
        <v>2726395</v>
      </c>
      <c r="K18" s="48">
        <f t="shared" si="1"/>
        <v>172090</v>
      </c>
      <c r="L18" s="46">
        <f t="shared" si="1"/>
        <v>167304</v>
      </c>
      <c r="M18" s="46">
        <f t="shared" si="1"/>
        <v>4786</v>
      </c>
      <c r="N18" s="46">
        <f t="shared" si="1"/>
        <v>0</v>
      </c>
      <c r="O18" s="46">
        <f t="shared" si="1"/>
        <v>2554305</v>
      </c>
      <c r="P18" s="46">
        <f t="shared" si="1"/>
        <v>0</v>
      </c>
      <c r="Q18" s="46">
        <f t="shared" si="1"/>
        <v>0</v>
      </c>
      <c r="R18" s="46">
        <f t="shared" si="1"/>
        <v>0</v>
      </c>
      <c r="S18" s="48">
        <f t="shared" si="1"/>
        <v>0</v>
      </c>
      <c r="T18" s="46">
        <f t="shared" si="1"/>
        <v>0</v>
      </c>
      <c r="U18" s="46">
        <f t="shared" si="1"/>
        <v>0</v>
      </c>
      <c r="V18" s="46">
        <f t="shared" si="1"/>
        <v>0</v>
      </c>
      <c r="W18" s="46">
        <f t="shared" si="1"/>
        <v>0</v>
      </c>
    </row>
    <row r="19" spans="1:23" ht="18" customHeight="1">
      <c r="A19" s="41"/>
      <c r="B19" s="59"/>
      <c r="C19" s="60"/>
      <c r="D19" s="114" t="s">
        <v>21</v>
      </c>
      <c r="E19" s="120" t="s">
        <v>22</v>
      </c>
      <c r="F19" s="121"/>
      <c r="G19" s="45" t="s">
        <v>66</v>
      </c>
      <c r="H19" s="67">
        <f>J19+S19</f>
        <v>29000</v>
      </c>
      <c r="I19" s="58"/>
      <c r="J19" s="46">
        <f>K19+N19+O19+P19+Q19+R19</f>
        <v>29000</v>
      </c>
      <c r="K19" s="46">
        <f>L19+M19</f>
        <v>29000</v>
      </c>
      <c r="L19" s="46">
        <v>29000</v>
      </c>
      <c r="M19" s="46" t="s">
        <v>67</v>
      </c>
      <c r="N19" s="46" t="s">
        <v>67</v>
      </c>
      <c r="O19" s="46" t="s">
        <v>67</v>
      </c>
      <c r="P19" s="46" t="s">
        <v>67</v>
      </c>
      <c r="Q19" s="46" t="s">
        <v>67</v>
      </c>
      <c r="R19" s="46">
        <v>0</v>
      </c>
      <c r="S19" s="46">
        <f>T19+V19+W19</f>
        <v>0</v>
      </c>
      <c r="T19" s="46" t="s">
        <v>67</v>
      </c>
      <c r="U19" s="46">
        <v>0</v>
      </c>
      <c r="V19" s="46" t="s">
        <v>67</v>
      </c>
      <c r="W19" s="46">
        <v>0</v>
      </c>
    </row>
    <row r="20" spans="1:23" ht="18.75" customHeight="1">
      <c r="A20" s="41"/>
      <c r="B20" s="61"/>
      <c r="C20" s="57"/>
      <c r="D20" s="115"/>
      <c r="E20" s="122"/>
      <c r="F20" s="123"/>
      <c r="G20" s="45" t="s">
        <v>68</v>
      </c>
      <c r="H20" s="67">
        <f>J20+S20</f>
        <v>100</v>
      </c>
      <c r="I20" s="58"/>
      <c r="J20" s="46">
        <f>K20+N20+O20+P20+Q20+R20</f>
        <v>100</v>
      </c>
      <c r="K20" s="46">
        <f>L20+M20</f>
        <v>100</v>
      </c>
      <c r="L20" s="46">
        <v>100</v>
      </c>
      <c r="M20" s="46" t="s">
        <v>67</v>
      </c>
      <c r="N20" s="46" t="s">
        <v>67</v>
      </c>
      <c r="O20" s="46" t="s">
        <v>67</v>
      </c>
      <c r="P20" s="46" t="s">
        <v>67</v>
      </c>
      <c r="Q20" s="46" t="s">
        <v>67</v>
      </c>
      <c r="R20" s="46" t="s">
        <v>67</v>
      </c>
      <c r="S20" s="46">
        <f>T20+V20+W20</f>
        <v>0</v>
      </c>
      <c r="T20" s="46" t="s">
        <v>67</v>
      </c>
      <c r="U20" s="46">
        <v>0</v>
      </c>
      <c r="V20" s="46" t="s">
        <v>67</v>
      </c>
      <c r="W20" s="46">
        <v>0</v>
      </c>
    </row>
    <row r="21" spans="1:23" ht="29.25" customHeight="1">
      <c r="A21" s="41"/>
      <c r="B21" s="61"/>
      <c r="C21" s="57"/>
      <c r="D21" s="115"/>
      <c r="E21" s="122"/>
      <c r="F21" s="123"/>
      <c r="G21" s="45" t="s">
        <v>69</v>
      </c>
      <c r="H21" s="67">
        <f>J21+S21</f>
        <v>0</v>
      </c>
      <c r="I21" s="58"/>
      <c r="J21" s="46">
        <f>K21+N21+O21+P21+Q21+R21</f>
        <v>0</v>
      </c>
      <c r="K21" s="46">
        <f>L21+M21</f>
        <v>0</v>
      </c>
      <c r="L21" s="46" t="s">
        <v>67</v>
      </c>
      <c r="M21" s="46">
        <v>0</v>
      </c>
      <c r="N21" s="46" t="s">
        <v>67</v>
      </c>
      <c r="O21" s="46" t="s">
        <v>67</v>
      </c>
      <c r="P21" s="46" t="s">
        <v>67</v>
      </c>
      <c r="Q21" s="46" t="s">
        <v>67</v>
      </c>
      <c r="R21" s="46">
        <v>0</v>
      </c>
      <c r="S21" s="46">
        <f>T21+V21+W21</f>
        <v>0</v>
      </c>
      <c r="T21" s="46" t="s">
        <v>67</v>
      </c>
      <c r="U21" s="46">
        <v>0</v>
      </c>
      <c r="V21" s="46" t="s">
        <v>67</v>
      </c>
      <c r="W21" s="46">
        <v>0</v>
      </c>
    </row>
    <row r="22" spans="1:23" ht="75.75" customHeight="1">
      <c r="A22" s="41"/>
      <c r="B22" s="118"/>
      <c r="C22" s="119"/>
      <c r="D22" s="116"/>
      <c r="E22" s="124"/>
      <c r="F22" s="125"/>
      <c r="G22" s="45" t="s">
        <v>70</v>
      </c>
      <c r="H22" s="67">
        <f>H19-H20+H21</f>
        <v>28900</v>
      </c>
      <c r="I22" s="58"/>
      <c r="J22" s="46">
        <f>J19-J20+J21</f>
        <v>28900</v>
      </c>
      <c r="K22" s="46">
        <f>K19-K20+K21</f>
        <v>28900</v>
      </c>
      <c r="L22" s="46">
        <f aca="true" t="shared" si="2" ref="L22:W22">L19-L20+L21</f>
        <v>28900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0</v>
      </c>
      <c r="Q22" s="46">
        <f t="shared" si="2"/>
        <v>0</v>
      </c>
      <c r="R22" s="46">
        <f t="shared" si="2"/>
        <v>0</v>
      </c>
      <c r="S22" s="46">
        <f>S19-S20+S21</f>
        <v>0</v>
      </c>
      <c r="T22" s="46">
        <f t="shared" si="2"/>
        <v>0</v>
      </c>
      <c r="U22" s="46">
        <f t="shared" si="2"/>
        <v>0</v>
      </c>
      <c r="V22" s="46">
        <f t="shared" si="2"/>
        <v>0</v>
      </c>
      <c r="W22" s="46">
        <f t="shared" si="2"/>
        <v>0</v>
      </c>
    </row>
    <row r="23" spans="1:23" ht="17.25" customHeight="1">
      <c r="A23" s="41"/>
      <c r="B23" s="65"/>
      <c r="C23" s="65"/>
      <c r="D23" s="111" t="s">
        <v>23</v>
      </c>
      <c r="E23" s="66" t="s">
        <v>24</v>
      </c>
      <c r="F23" s="66"/>
      <c r="G23" s="45" t="s">
        <v>66</v>
      </c>
      <c r="H23" s="67">
        <f>J23+S23</f>
        <v>320000</v>
      </c>
      <c r="I23" s="58"/>
      <c r="J23" s="46">
        <f>K23+N23+O23+P23+Q23+R23</f>
        <v>320000</v>
      </c>
      <c r="K23" s="46">
        <f>L23+M23</f>
        <v>0</v>
      </c>
      <c r="L23" s="46">
        <v>0</v>
      </c>
      <c r="M23" s="46">
        <v>0</v>
      </c>
      <c r="N23" s="46" t="s">
        <v>67</v>
      </c>
      <c r="O23" s="46">
        <v>320000</v>
      </c>
      <c r="P23" s="46" t="s">
        <v>67</v>
      </c>
      <c r="Q23" s="46" t="s">
        <v>67</v>
      </c>
      <c r="R23" s="46" t="s">
        <v>67</v>
      </c>
      <c r="S23" s="46">
        <f>T23+V23+W23</f>
        <v>0</v>
      </c>
      <c r="T23" s="46" t="s">
        <v>67</v>
      </c>
      <c r="U23" s="46">
        <v>0</v>
      </c>
      <c r="V23" s="46" t="s">
        <v>67</v>
      </c>
      <c r="W23" s="46">
        <v>0</v>
      </c>
    </row>
    <row r="24" spans="1:23" ht="19.5" customHeight="1">
      <c r="A24" s="41"/>
      <c r="B24" s="65"/>
      <c r="C24" s="65"/>
      <c r="D24" s="111"/>
      <c r="E24" s="66"/>
      <c r="F24" s="66"/>
      <c r="G24" s="45" t="s">
        <v>68</v>
      </c>
      <c r="H24" s="67">
        <f>J24+S24</f>
        <v>0</v>
      </c>
      <c r="I24" s="58"/>
      <c r="J24" s="46">
        <f>K24+N24+O24+P24+Q24+R24</f>
        <v>0</v>
      </c>
      <c r="K24" s="46">
        <f>L24+M24</f>
        <v>0</v>
      </c>
      <c r="L24" s="46" t="s">
        <v>67</v>
      </c>
      <c r="M24" s="46" t="s">
        <v>67</v>
      </c>
      <c r="N24" s="46" t="s">
        <v>67</v>
      </c>
      <c r="O24" s="46" t="s">
        <v>67</v>
      </c>
      <c r="P24" s="46" t="s">
        <v>67</v>
      </c>
      <c r="Q24" s="46" t="s">
        <v>67</v>
      </c>
      <c r="R24" s="46" t="s">
        <v>67</v>
      </c>
      <c r="S24" s="46">
        <f>T24+V24+W24</f>
        <v>0</v>
      </c>
      <c r="T24" s="46" t="s">
        <v>67</v>
      </c>
      <c r="U24" s="46">
        <v>0</v>
      </c>
      <c r="V24" s="46" t="s">
        <v>67</v>
      </c>
      <c r="W24" s="46">
        <v>0</v>
      </c>
    </row>
    <row r="25" spans="1:23" ht="17.25" customHeight="1">
      <c r="A25" s="41"/>
      <c r="B25" s="65"/>
      <c r="C25" s="65"/>
      <c r="D25" s="111"/>
      <c r="E25" s="66"/>
      <c r="F25" s="66"/>
      <c r="G25" s="45" t="s">
        <v>69</v>
      </c>
      <c r="H25" s="67">
        <f>J25+S25</f>
        <v>1800</v>
      </c>
      <c r="I25" s="58"/>
      <c r="J25" s="46">
        <f>K25+N25+O25+P25+Q25+R25</f>
        <v>1800</v>
      </c>
      <c r="K25" s="46">
        <f>L25+M25</f>
        <v>0</v>
      </c>
      <c r="L25" s="46">
        <v>0</v>
      </c>
      <c r="M25" s="46" t="s">
        <v>67</v>
      </c>
      <c r="N25" s="46" t="s">
        <v>67</v>
      </c>
      <c r="O25" s="46">
        <v>1800</v>
      </c>
      <c r="P25" s="46" t="s">
        <v>67</v>
      </c>
      <c r="Q25" s="46" t="s">
        <v>67</v>
      </c>
      <c r="R25" s="46" t="s">
        <v>67</v>
      </c>
      <c r="S25" s="46">
        <f>T25+V25+W25</f>
        <v>0</v>
      </c>
      <c r="T25" s="46" t="s">
        <v>67</v>
      </c>
      <c r="U25" s="46">
        <v>0</v>
      </c>
      <c r="V25" s="46" t="s">
        <v>67</v>
      </c>
      <c r="W25" s="46">
        <v>0</v>
      </c>
    </row>
    <row r="26" spans="1:23" ht="24.75" customHeight="1">
      <c r="A26" s="41"/>
      <c r="B26" s="65"/>
      <c r="C26" s="65"/>
      <c r="D26" s="111"/>
      <c r="E26" s="66"/>
      <c r="F26" s="66"/>
      <c r="G26" s="45" t="s">
        <v>70</v>
      </c>
      <c r="H26" s="64">
        <f>H23-H24+H25</f>
        <v>321800</v>
      </c>
      <c r="I26" s="64"/>
      <c r="J26" s="48">
        <f>J23-J24+J25</f>
        <v>321800</v>
      </c>
      <c r="K26" s="48">
        <f>K23-K24+K25</f>
        <v>0</v>
      </c>
      <c r="L26" s="46">
        <f aca="true" t="shared" si="3" ref="L26:W26">L23-L24+L25</f>
        <v>0</v>
      </c>
      <c r="M26" s="46">
        <f t="shared" si="3"/>
        <v>0</v>
      </c>
      <c r="N26" s="46">
        <f t="shared" si="3"/>
        <v>0</v>
      </c>
      <c r="O26" s="46">
        <f t="shared" si="3"/>
        <v>321800</v>
      </c>
      <c r="P26" s="46">
        <f t="shared" si="3"/>
        <v>0</v>
      </c>
      <c r="Q26" s="46">
        <f t="shared" si="3"/>
        <v>0</v>
      </c>
      <c r="R26" s="46">
        <f t="shared" si="3"/>
        <v>0</v>
      </c>
      <c r="S26" s="48">
        <f t="shared" si="3"/>
        <v>0</v>
      </c>
      <c r="T26" s="46">
        <f t="shared" si="3"/>
        <v>0</v>
      </c>
      <c r="U26" s="46">
        <f t="shared" si="3"/>
        <v>0</v>
      </c>
      <c r="V26" s="46">
        <f t="shared" si="3"/>
        <v>0</v>
      </c>
      <c r="W26" s="46">
        <f t="shared" si="3"/>
        <v>0</v>
      </c>
    </row>
    <row r="27" spans="1:23" ht="21" customHeight="1">
      <c r="A27" s="41"/>
      <c r="B27" s="113"/>
      <c r="C27" s="113"/>
      <c r="D27" s="114" t="s">
        <v>75</v>
      </c>
      <c r="E27" s="117" t="s">
        <v>20</v>
      </c>
      <c r="F27" s="117"/>
      <c r="G27" s="45" t="s">
        <v>66</v>
      </c>
      <c r="H27" s="64">
        <f>J27+S27</f>
        <v>165000</v>
      </c>
      <c r="I27" s="64"/>
      <c r="J27" s="46">
        <f>K27+N27+O27+P27+Q27+R27</f>
        <v>165000</v>
      </c>
      <c r="K27" s="46">
        <f>L27+M27</f>
        <v>0</v>
      </c>
      <c r="L27" s="46">
        <v>0</v>
      </c>
      <c r="M27" s="46">
        <v>0</v>
      </c>
      <c r="N27" s="46" t="s">
        <v>67</v>
      </c>
      <c r="O27" s="46">
        <v>165000</v>
      </c>
      <c r="P27" s="46" t="s">
        <v>67</v>
      </c>
      <c r="Q27" s="46" t="s">
        <v>67</v>
      </c>
      <c r="R27" s="46" t="s">
        <v>67</v>
      </c>
      <c r="S27" s="46">
        <f>T27+V27+W27</f>
        <v>0</v>
      </c>
      <c r="T27" s="46" t="s">
        <v>67</v>
      </c>
      <c r="U27" s="46">
        <v>0</v>
      </c>
      <c r="V27" s="46" t="s">
        <v>67</v>
      </c>
      <c r="W27" s="46">
        <v>0</v>
      </c>
    </row>
    <row r="28" spans="1:23" ht="19.5" customHeight="1">
      <c r="A28" s="41"/>
      <c r="B28" s="113"/>
      <c r="C28" s="113"/>
      <c r="D28" s="115"/>
      <c r="E28" s="117"/>
      <c r="F28" s="117"/>
      <c r="G28" s="45" t="s">
        <v>68</v>
      </c>
      <c r="H28" s="64">
        <f>J28+S28</f>
        <v>0</v>
      </c>
      <c r="I28" s="64"/>
      <c r="J28" s="46">
        <f>K28+N28+O28+P28+Q28+R28</f>
        <v>0</v>
      </c>
      <c r="K28" s="46">
        <f>L28+M28</f>
        <v>0</v>
      </c>
      <c r="L28" s="46" t="s">
        <v>67</v>
      </c>
      <c r="M28" s="46" t="s">
        <v>67</v>
      </c>
      <c r="N28" s="46" t="s">
        <v>67</v>
      </c>
      <c r="O28" s="46" t="s">
        <v>67</v>
      </c>
      <c r="P28" s="46" t="s">
        <v>67</v>
      </c>
      <c r="Q28" s="46" t="s">
        <v>67</v>
      </c>
      <c r="R28" s="46" t="s">
        <v>67</v>
      </c>
      <c r="S28" s="46">
        <f>T28+V28+W28</f>
        <v>0</v>
      </c>
      <c r="T28" s="46" t="s">
        <v>67</v>
      </c>
      <c r="U28" s="46">
        <v>0</v>
      </c>
      <c r="V28" s="46" t="s">
        <v>67</v>
      </c>
      <c r="W28" s="46">
        <v>0</v>
      </c>
    </row>
    <row r="29" spans="1:23" ht="12.75" customHeight="1">
      <c r="A29" s="41"/>
      <c r="B29" s="113"/>
      <c r="C29" s="113"/>
      <c r="D29" s="115"/>
      <c r="E29" s="117"/>
      <c r="F29" s="117"/>
      <c r="G29" s="45" t="s">
        <v>69</v>
      </c>
      <c r="H29" s="64">
        <f>J29+S29</f>
        <v>1000</v>
      </c>
      <c r="I29" s="64"/>
      <c r="J29" s="46">
        <f>K29+N29+O29+P29+Q29+R29</f>
        <v>1000</v>
      </c>
      <c r="K29" s="46">
        <f>L29+M29</f>
        <v>0</v>
      </c>
      <c r="L29" s="46">
        <v>0</v>
      </c>
      <c r="M29" s="46" t="s">
        <v>67</v>
      </c>
      <c r="N29" s="46" t="s">
        <v>67</v>
      </c>
      <c r="O29" s="46">
        <v>1000</v>
      </c>
      <c r="P29" s="46" t="s">
        <v>67</v>
      </c>
      <c r="Q29" s="46" t="s">
        <v>67</v>
      </c>
      <c r="R29" s="46" t="s">
        <v>67</v>
      </c>
      <c r="S29" s="46">
        <f>T29+V29+W29</f>
        <v>0</v>
      </c>
      <c r="T29" s="46" t="s">
        <v>67</v>
      </c>
      <c r="U29" s="46">
        <v>0</v>
      </c>
      <c r="V29" s="46" t="s">
        <v>67</v>
      </c>
      <c r="W29" s="46">
        <v>0</v>
      </c>
    </row>
    <row r="30" spans="1:23" ht="16.5" customHeight="1">
      <c r="A30" s="41"/>
      <c r="B30" s="113"/>
      <c r="C30" s="113"/>
      <c r="D30" s="116"/>
      <c r="E30" s="117"/>
      <c r="F30" s="117"/>
      <c r="G30" s="45" t="s">
        <v>70</v>
      </c>
      <c r="H30" s="64">
        <f>H27-H28+H29</f>
        <v>166000</v>
      </c>
      <c r="I30" s="64"/>
      <c r="J30" s="46">
        <f>J27-J28+J29</f>
        <v>166000</v>
      </c>
      <c r="K30" s="46">
        <f>K27-K28+K29</f>
        <v>0</v>
      </c>
      <c r="L30" s="46">
        <f aca="true" t="shared" si="4" ref="L30:W30">L27-L28+L29</f>
        <v>0</v>
      </c>
      <c r="M30" s="46">
        <f t="shared" si="4"/>
        <v>0</v>
      </c>
      <c r="N30" s="46">
        <f t="shared" si="4"/>
        <v>0</v>
      </c>
      <c r="O30" s="46">
        <f t="shared" si="4"/>
        <v>166000</v>
      </c>
      <c r="P30" s="46">
        <f t="shared" si="4"/>
        <v>0</v>
      </c>
      <c r="Q30" s="46">
        <f t="shared" si="4"/>
        <v>0</v>
      </c>
      <c r="R30" s="46">
        <f t="shared" si="4"/>
        <v>0</v>
      </c>
      <c r="S30" s="46">
        <f t="shared" si="4"/>
        <v>0</v>
      </c>
      <c r="T30" s="46">
        <f t="shared" si="4"/>
        <v>0</v>
      </c>
      <c r="U30" s="46">
        <f t="shared" si="4"/>
        <v>0</v>
      </c>
      <c r="V30" s="46">
        <f t="shared" si="4"/>
        <v>0</v>
      </c>
      <c r="W30" s="46">
        <f t="shared" si="4"/>
        <v>0</v>
      </c>
    </row>
    <row r="31" spans="1:23" ht="19.5" customHeight="1">
      <c r="A31" s="41"/>
      <c r="B31" s="111" t="s">
        <v>71</v>
      </c>
      <c r="C31" s="111"/>
      <c r="D31" s="111"/>
      <c r="E31" s="111"/>
      <c r="F31" s="111"/>
      <c r="G31" s="47" t="s">
        <v>66</v>
      </c>
      <c r="H31" s="112">
        <f>J31+S31</f>
        <v>43253641.32</v>
      </c>
      <c r="I31" s="112"/>
      <c r="J31" s="49">
        <f>K31+N31+O31+P31+Q31+R31</f>
        <v>29232910.25</v>
      </c>
      <c r="K31" s="49">
        <f>L31+M31</f>
        <v>23385979.25</v>
      </c>
      <c r="L31" s="49">
        <v>15308347</v>
      </c>
      <c r="M31" s="49">
        <v>8077632.25</v>
      </c>
      <c r="N31" s="49">
        <v>890790</v>
      </c>
      <c r="O31" s="49">
        <v>3965320</v>
      </c>
      <c r="P31" s="49" t="s">
        <v>67</v>
      </c>
      <c r="Q31" s="49" t="s">
        <v>67</v>
      </c>
      <c r="R31" s="49">
        <v>990821</v>
      </c>
      <c r="S31" s="49">
        <f>T31+V31+W31</f>
        <v>14020731.07</v>
      </c>
      <c r="T31" s="49">
        <v>13342868.07</v>
      </c>
      <c r="U31" s="49">
        <v>9354999.41</v>
      </c>
      <c r="V31" s="50" t="s">
        <v>72</v>
      </c>
      <c r="W31" s="49">
        <v>177863</v>
      </c>
    </row>
    <row r="32" spans="1:23" ht="21.75" customHeight="1">
      <c r="A32" s="41"/>
      <c r="B32" s="111"/>
      <c r="C32" s="111"/>
      <c r="D32" s="111"/>
      <c r="E32" s="111"/>
      <c r="F32" s="111"/>
      <c r="G32" s="47" t="s">
        <v>68</v>
      </c>
      <c r="H32" s="112">
        <f>J32+S32</f>
        <v>100</v>
      </c>
      <c r="I32" s="112"/>
      <c r="J32" s="49">
        <f>K32+N32+O32+P32+Q32+R32</f>
        <v>100</v>
      </c>
      <c r="K32" s="49">
        <f>L32+M32</f>
        <v>100</v>
      </c>
      <c r="L32" s="49">
        <f>L12</f>
        <v>100</v>
      </c>
      <c r="M32" s="49" t="s">
        <v>67</v>
      </c>
      <c r="N32" s="49" t="s">
        <v>67</v>
      </c>
      <c r="O32" s="49" t="s">
        <v>67</v>
      </c>
      <c r="P32" s="49" t="s">
        <v>67</v>
      </c>
      <c r="Q32" s="49" t="s">
        <v>67</v>
      </c>
      <c r="R32" s="49">
        <v>0</v>
      </c>
      <c r="S32" s="49">
        <f>T32+V32+W32</f>
        <v>0</v>
      </c>
      <c r="T32" s="49">
        <v>0</v>
      </c>
      <c r="U32" s="49">
        <v>0</v>
      </c>
      <c r="V32" s="50" t="s">
        <v>67</v>
      </c>
      <c r="W32" s="46">
        <v>0</v>
      </c>
    </row>
    <row r="33" spans="1:23" ht="18" customHeight="1">
      <c r="A33" s="41"/>
      <c r="B33" s="111"/>
      <c r="C33" s="111"/>
      <c r="D33" s="111"/>
      <c r="E33" s="111"/>
      <c r="F33" s="111"/>
      <c r="G33" s="47" t="s">
        <v>69</v>
      </c>
      <c r="H33" s="112">
        <f>J33+S33</f>
        <v>24800</v>
      </c>
      <c r="I33" s="112"/>
      <c r="J33" s="49">
        <f>K33+N33+O33+P33+Q33+R33</f>
        <v>24800</v>
      </c>
      <c r="K33" s="49">
        <f>L33+M33</f>
        <v>660</v>
      </c>
      <c r="L33" s="49">
        <f>L13</f>
        <v>660</v>
      </c>
      <c r="M33" s="49">
        <v>0</v>
      </c>
      <c r="N33" s="49" t="s">
        <v>67</v>
      </c>
      <c r="O33" s="49">
        <f>O13</f>
        <v>24140</v>
      </c>
      <c r="P33" s="49" t="s">
        <v>67</v>
      </c>
      <c r="Q33" s="49" t="s">
        <v>67</v>
      </c>
      <c r="R33" s="49">
        <v>0</v>
      </c>
      <c r="S33" s="49">
        <f>T33+V33+W33</f>
        <v>0</v>
      </c>
      <c r="T33" s="49">
        <v>0</v>
      </c>
      <c r="U33" s="49">
        <v>0</v>
      </c>
      <c r="V33" s="50" t="s">
        <v>67</v>
      </c>
      <c r="W33" s="46">
        <v>0</v>
      </c>
    </row>
    <row r="34" spans="1:23" s="53" customFormat="1" ht="22.5" customHeight="1">
      <c r="A34" s="51"/>
      <c r="B34" s="111"/>
      <c r="C34" s="111"/>
      <c r="D34" s="111"/>
      <c r="E34" s="111"/>
      <c r="F34" s="111"/>
      <c r="G34" s="52" t="s">
        <v>70</v>
      </c>
      <c r="H34" s="112">
        <f>H31-H32+H33</f>
        <v>43278341.32</v>
      </c>
      <c r="I34" s="112"/>
      <c r="J34" s="49">
        <f>J31-J32+J33</f>
        <v>29257610.25</v>
      </c>
      <c r="K34" s="49">
        <f>K31-K32+K33</f>
        <v>23386539.25</v>
      </c>
      <c r="L34" s="49">
        <f aca="true" t="shared" si="5" ref="L34:W34">L31-L32+L33</f>
        <v>15308907</v>
      </c>
      <c r="M34" s="49">
        <f t="shared" si="5"/>
        <v>8077632.25</v>
      </c>
      <c r="N34" s="49">
        <f t="shared" si="5"/>
        <v>890790</v>
      </c>
      <c r="O34" s="49">
        <f t="shared" si="5"/>
        <v>3989460</v>
      </c>
      <c r="P34" s="49">
        <f t="shared" si="5"/>
        <v>0</v>
      </c>
      <c r="Q34" s="49">
        <f t="shared" si="5"/>
        <v>0</v>
      </c>
      <c r="R34" s="49">
        <f t="shared" si="5"/>
        <v>990821</v>
      </c>
      <c r="S34" s="49">
        <f t="shared" si="5"/>
        <v>14020731.07</v>
      </c>
      <c r="T34" s="49">
        <f t="shared" si="5"/>
        <v>13342868.07</v>
      </c>
      <c r="U34" s="49">
        <f t="shared" si="5"/>
        <v>9354999.41</v>
      </c>
      <c r="V34" s="49">
        <f t="shared" si="5"/>
        <v>500000</v>
      </c>
      <c r="W34" s="49">
        <f t="shared" si="5"/>
        <v>177863</v>
      </c>
    </row>
    <row r="35" spans="1:23" s="53" customFormat="1" ht="15.75" customHeight="1">
      <c r="A35" s="51"/>
      <c r="B35" s="107" t="s">
        <v>73</v>
      </c>
      <c r="C35" s="107"/>
      <c r="D35" s="107"/>
      <c r="E35" s="107"/>
      <c r="F35" s="107"/>
      <c r="G35" s="10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s="53" customFormat="1" ht="19.5" customHeight="1">
      <c r="A36" s="51"/>
      <c r="B36" s="108" t="s">
        <v>76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54"/>
    </row>
    <row r="37" spans="1:23" s="53" customFormat="1" ht="48" customHeight="1">
      <c r="A37" s="51"/>
      <c r="B37" s="109" t="s">
        <v>78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54"/>
    </row>
    <row r="38" spans="1:23" s="53" customFormat="1" ht="24.75" customHeight="1">
      <c r="A38" s="51"/>
      <c r="B38" s="55"/>
      <c r="C38" s="55"/>
      <c r="D38" s="55"/>
      <c r="E38" s="55"/>
      <c r="F38" s="55"/>
      <c r="G38" s="56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40" spans="19:22" ht="12.75">
      <c r="S40" s="106" t="s">
        <v>16</v>
      </c>
      <c r="T40" s="106"/>
      <c r="U40" s="106"/>
      <c r="V40" s="106"/>
    </row>
    <row r="41" spans="19:22" ht="28.5" customHeight="1">
      <c r="S41" s="106" t="s">
        <v>17</v>
      </c>
      <c r="T41" s="106"/>
      <c r="U41" s="106"/>
      <c r="V41" s="106"/>
    </row>
  </sheetData>
  <mergeCells count="75">
    <mergeCell ref="A1:W1"/>
    <mergeCell ref="B2:W2"/>
    <mergeCell ref="A3:B3"/>
    <mergeCell ref="C3:E3"/>
    <mergeCell ref="F3:H3"/>
    <mergeCell ref="I3:W3"/>
    <mergeCell ref="B4:C9"/>
    <mergeCell ref="D4:D9"/>
    <mergeCell ref="E4:G9"/>
    <mergeCell ref="H4:I9"/>
    <mergeCell ref="J4:W4"/>
    <mergeCell ref="J5:J9"/>
    <mergeCell ref="K5:R6"/>
    <mergeCell ref="S5:S9"/>
    <mergeCell ref="T5:W5"/>
    <mergeCell ref="T6:T9"/>
    <mergeCell ref="U6:U7"/>
    <mergeCell ref="V6:V9"/>
    <mergeCell ref="W6:W9"/>
    <mergeCell ref="K7:K9"/>
    <mergeCell ref="Q7:Q9"/>
    <mergeCell ref="R7:R9"/>
    <mergeCell ref="U8:U9"/>
    <mergeCell ref="B10:C10"/>
    <mergeCell ref="E10:G10"/>
    <mergeCell ref="H10:I10"/>
    <mergeCell ref="L7:M8"/>
    <mergeCell ref="N7:N9"/>
    <mergeCell ref="O7:O9"/>
    <mergeCell ref="P7:P9"/>
    <mergeCell ref="B11:C14"/>
    <mergeCell ref="D11:D14"/>
    <mergeCell ref="E11:F14"/>
    <mergeCell ref="H11:I11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B31:F34"/>
    <mergeCell ref="H31:I31"/>
    <mergeCell ref="H32:I32"/>
    <mergeCell ref="H33:I33"/>
    <mergeCell ref="H34:I34"/>
    <mergeCell ref="S41:V41"/>
    <mergeCell ref="B35:G35"/>
    <mergeCell ref="B36:V36"/>
    <mergeCell ref="B37:V37"/>
    <mergeCell ref="S40:V40"/>
  </mergeCells>
  <printOptions/>
  <pageMargins left="0.4" right="0.28" top="0.69" bottom="0.49" header="0.41" footer="0.29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C2" sqref="C2:F2"/>
    </sheetView>
  </sheetViews>
  <sheetFormatPr defaultColWidth="9.140625" defaultRowHeight="12.75"/>
  <cols>
    <col min="1" max="1" width="7.57421875" style="62" customWidth="1"/>
    <col min="2" max="2" width="10.8515625" style="62" customWidth="1"/>
    <col min="3" max="3" width="77.140625" style="62" customWidth="1"/>
    <col min="4" max="4" width="14.57421875" style="62" customWidth="1"/>
    <col min="5" max="5" width="14.00390625" style="62" customWidth="1"/>
    <col min="6" max="6" width="13.7109375" style="62" customWidth="1"/>
    <col min="7" max="16384" width="9.140625" style="62" customWidth="1"/>
  </cols>
  <sheetData>
    <row r="1" spans="3:23" ht="18.75" customHeight="1">
      <c r="C1" s="143" t="s">
        <v>105</v>
      </c>
      <c r="D1" s="143"/>
      <c r="E1" s="143"/>
      <c r="F1" s="143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3:23" ht="18.75" customHeight="1">
      <c r="C2" s="144" t="s">
        <v>106</v>
      </c>
      <c r="D2" s="144"/>
      <c r="E2" s="144"/>
      <c r="F2" s="144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0"/>
    </row>
    <row r="3" spans="1:4" ht="18" customHeight="1">
      <c r="A3" s="151" t="s">
        <v>109</v>
      </c>
      <c r="B3" s="151"/>
      <c r="C3" s="151"/>
      <c r="D3" s="151"/>
    </row>
    <row r="4" spans="1:4" ht="13.5" customHeight="1">
      <c r="A4" s="152"/>
      <c r="B4" s="152"/>
      <c r="C4" s="152"/>
      <c r="D4" s="152"/>
    </row>
    <row r="5" spans="1:6" ht="25.5" customHeight="1">
      <c r="A5" s="63" t="s">
        <v>0</v>
      </c>
      <c r="B5" s="63" t="s">
        <v>13</v>
      </c>
      <c r="C5" s="68" t="s">
        <v>79</v>
      </c>
      <c r="D5" s="90" t="s">
        <v>110</v>
      </c>
      <c r="E5" s="157" t="s">
        <v>108</v>
      </c>
      <c r="F5" s="160" t="s">
        <v>107</v>
      </c>
    </row>
    <row r="6" spans="1:6" ht="22.5" customHeight="1">
      <c r="A6" s="69" t="s">
        <v>80</v>
      </c>
      <c r="B6" s="70"/>
      <c r="C6" s="71" t="s">
        <v>81</v>
      </c>
      <c r="D6" s="82" t="s">
        <v>82</v>
      </c>
      <c r="E6" s="158"/>
      <c r="F6" s="161">
        <f>D6+E6</f>
        <v>79083</v>
      </c>
    </row>
    <row r="7" spans="1:6" ht="16.5" customHeight="1">
      <c r="A7" s="72"/>
      <c r="B7" s="73" t="s">
        <v>83</v>
      </c>
      <c r="C7" s="75" t="s">
        <v>84</v>
      </c>
      <c r="D7" s="83" t="s">
        <v>82</v>
      </c>
      <c r="E7" s="158"/>
      <c r="F7" s="162">
        <f aca="true" t="shared" si="0" ref="F7:F16">D7+E7</f>
        <v>79083</v>
      </c>
    </row>
    <row r="8" spans="1:6" ht="33" customHeight="1">
      <c r="A8" s="76" t="s">
        <v>85</v>
      </c>
      <c r="B8" s="70"/>
      <c r="C8" s="71" t="s">
        <v>86</v>
      </c>
      <c r="D8" s="82" t="s">
        <v>87</v>
      </c>
      <c r="E8" s="158"/>
      <c r="F8" s="161">
        <f t="shared" si="0"/>
        <v>1800</v>
      </c>
    </row>
    <row r="9" spans="1:6" ht="18" customHeight="1">
      <c r="A9" s="72"/>
      <c r="B9" s="74" t="s">
        <v>88</v>
      </c>
      <c r="C9" s="89" t="s">
        <v>89</v>
      </c>
      <c r="D9" s="83" t="s">
        <v>87</v>
      </c>
      <c r="E9" s="158"/>
      <c r="F9" s="162">
        <f t="shared" si="0"/>
        <v>1800</v>
      </c>
    </row>
    <row r="10" spans="1:6" ht="21" customHeight="1">
      <c r="A10" s="70" t="s">
        <v>90</v>
      </c>
      <c r="B10" s="70"/>
      <c r="C10" s="71" t="s">
        <v>91</v>
      </c>
      <c r="D10" s="82" t="s">
        <v>92</v>
      </c>
      <c r="E10" s="158"/>
      <c r="F10" s="161">
        <f t="shared" si="0"/>
        <v>300</v>
      </c>
    </row>
    <row r="11" spans="1:6" ht="16.5" customHeight="1">
      <c r="A11" s="72"/>
      <c r="B11" s="74" t="s">
        <v>93</v>
      </c>
      <c r="C11" s="75" t="s">
        <v>94</v>
      </c>
      <c r="D11" s="83" t="s">
        <v>92</v>
      </c>
      <c r="E11" s="158"/>
      <c r="F11" s="162">
        <f t="shared" si="0"/>
        <v>300</v>
      </c>
    </row>
    <row r="12" spans="1:6" ht="21.75" customHeight="1">
      <c r="A12" s="70" t="s">
        <v>74</v>
      </c>
      <c r="B12" s="70"/>
      <c r="C12" s="71" t="s">
        <v>15</v>
      </c>
      <c r="D12" s="82" t="s">
        <v>95</v>
      </c>
      <c r="E12" s="159">
        <f>E13+E14</f>
        <v>21900</v>
      </c>
      <c r="F12" s="161">
        <f t="shared" si="0"/>
        <v>2805000</v>
      </c>
    </row>
    <row r="13" spans="1:6" ht="26.25" customHeight="1">
      <c r="A13" s="72"/>
      <c r="B13" s="77" t="s">
        <v>30</v>
      </c>
      <c r="C13" s="89" t="s">
        <v>31</v>
      </c>
      <c r="D13" s="85" t="s">
        <v>96</v>
      </c>
      <c r="E13" s="86">
        <v>22000</v>
      </c>
      <c r="F13" s="162">
        <f t="shared" si="0"/>
        <v>2703000</v>
      </c>
    </row>
    <row r="14" spans="1:6" ht="32.25" customHeight="1">
      <c r="A14" s="177"/>
      <c r="B14" s="79" t="s">
        <v>21</v>
      </c>
      <c r="C14" s="89" t="s">
        <v>97</v>
      </c>
      <c r="D14" s="85" t="s">
        <v>98</v>
      </c>
      <c r="E14" s="86">
        <v>-100</v>
      </c>
      <c r="F14" s="162">
        <f t="shared" si="0"/>
        <v>13000</v>
      </c>
    </row>
    <row r="15" spans="1:6" ht="17.25" customHeight="1">
      <c r="A15" s="168"/>
      <c r="B15" s="169" t="s">
        <v>99</v>
      </c>
      <c r="C15" s="170" t="s">
        <v>100</v>
      </c>
      <c r="D15" s="85" t="s">
        <v>101</v>
      </c>
      <c r="E15" s="86"/>
      <c r="F15" s="162">
        <f t="shared" si="0"/>
        <v>89000</v>
      </c>
    </row>
    <row r="16" spans="1:6" ht="23.25" customHeight="1">
      <c r="A16" s="153" t="s">
        <v>102</v>
      </c>
      <c r="B16" s="154"/>
      <c r="C16" s="155"/>
      <c r="D16" s="84">
        <f>D6+D8+D10+D12</f>
        <v>2864283</v>
      </c>
      <c r="E16" s="87">
        <f>E6+E8+E10+E12</f>
        <v>21900</v>
      </c>
      <c r="F16" s="163">
        <f t="shared" si="0"/>
        <v>2886183</v>
      </c>
    </row>
    <row r="17" spans="3:4" ht="9.75" customHeight="1">
      <c r="C17" s="156"/>
      <c r="D17" s="156"/>
    </row>
    <row r="18" spans="5:8" ht="17.25" customHeight="1">
      <c r="E18" s="106" t="s">
        <v>16</v>
      </c>
      <c r="F18" s="106"/>
      <c r="G18" s="91"/>
      <c r="H18" s="91"/>
    </row>
    <row r="20" spans="5:8" ht="14.25">
      <c r="E20" s="106" t="s">
        <v>17</v>
      </c>
      <c r="F20" s="106"/>
      <c r="G20" s="91"/>
      <c r="H20" s="91"/>
    </row>
  </sheetData>
  <mergeCells count="8">
    <mergeCell ref="E20:F20"/>
    <mergeCell ref="C1:F1"/>
    <mergeCell ref="C2:F2"/>
    <mergeCell ref="E18:F18"/>
    <mergeCell ref="A3:D3"/>
    <mergeCell ref="A4:D4"/>
    <mergeCell ref="A16:C16"/>
    <mergeCell ref="C17:D17"/>
  </mergeCells>
  <printOptions/>
  <pageMargins left="0.47" right="0.23" top="0.35" bottom="0.49" header="0.2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14" sqref="D14:D15"/>
    </sheetView>
  </sheetViews>
  <sheetFormatPr defaultColWidth="9.140625" defaultRowHeight="12.75"/>
  <cols>
    <col min="1" max="1" width="8.7109375" style="62" customWidth="1"/>
    <col min="2" max="2" width="9.8515625" style="62" customWidth="1"/>
    <col min="3" max="3" width="75.140625" style="62" customWidth="1"/>
    <col min="4" max="4" width="13.421875" style="62" customWidth="1"/>
    <col min="5" max="5" width="14.8515625" style="62" customWidth="1"/>
    <col min="6" max="6" width="13.140625" style="62" customWidth="1"/>
    <col min="7" max="16384" width="9.140625" style="62" customWidth="1"/>
  </cols>
  <sheetData>
    <row r="1" spans="1:7" ht="21" customHeight="1">
      <c r="A1" s="187"/>
      <c r="B1" s="187"/>
      <c r="C1" s="143" t="s">
        <v>112</v>
      </c>
      <c r="D1" s="143"/>
      <c r="E1" s="143"/>
      <c r="F1" s="143"/>
      <c r="G1" s="80"/>
    </row>
    <row r="2" spans="1:6" ht="21" customHeight="1">
      <c r="A2" s="186"/>
      <c r="B2" s="186"/>
      <c r="C2" s="144" t="s">
        <v>106</v>
      </c>
      <c r="D2" s="144"/>
      <c r="E2" s="144"/>
      <c r="F2" s="144"/>
    </row>
    <row r="3" spans="1:4" ht="16.5" customHeight="1">
      <c r="A3" s="151" t="s">
        <v>113</v>
      </c>
      <c r="B3" s="151"/>
      <c r="C3" s="151"/>
      <c r="D3" s="151"/>
    </row>
    <row r="4" spans="1:4" ht="17.25" customHeight="1">
      <c r="A4" s="164"/>
      <c r="B4" s="164"/>
      <c r="C4" s="164"/>
      <c r="D4" s="164"/>
    </row>
    <row r="5" spans="1:6" ht="35.25" customHeight="1">
      <c r="A5" s="63" t="s">
        <v>0</v>
      </c>
      <c r="B5" s="63" t="s">
        <v>13</v>
      </c>
      <c r="C5" s="68" t="s">
        <v>79</v>
      </c>
      <c r="D5" s="165" t="s">
        <v>111</v>
      </c>
      <c r="E5" s="157" t="s">
        <v>108</v>
      </c>
      <c r="F5" s="179" t="s">
        <v>107</v>
      </c>
    </row>
    <row r="6" spans="1:6" ht="21.75" customHeight="1">
      <c r="A6" s="70" t="s">
        <v>80</v>
      </c>
      <c r="B6" s="70"/>
      <c r="C6" s="71" t="s">
        <v>81</v>
      </c>
      <c r="D6" s="82" t="s">
        <v>82</v>
      </c>
      <c r="E6" s="181"/>
      <c r="F6" s="161">
        <f>D6+E6</f>
        <v>79083</v>
      </c>
    </row>
    <row r="7" spans="1:6" ht="20.25" customHeight="1">
      <c r="A7" s="166"/>
      <c r="B7" s="74" t="s">
        <v>83</v>
      </c>
      <c r="C7" s="75" t="s">
        <v>84</v>
      </c>
      <c r="D7" s="83" t="s">
        <v>82</v>
      </c>
      <c r="E7" s="181"/>
      <c r="F7" s="180" t="str">
        <f>D7</f>
        <v>79 083,00</v>
      </c>
    </row>
    <row r="8" spans="1:6" ht="30" customHeight="1">
      <c r="A8" s="70" t="s">
        <v>85</v>
      </c>
      <c r="B8" s="70"/>
      <c r="C8" s="71" t="s">
        <v>86</v>
      </c>
      <c r="D8" s="183" t="s">
        <v>87</v>
      </c>
      <c r="E8" s="181"/>
      <c r="F8" s="183" t="str">
        <f aca="true" t="shared" si="0" ref="F8:F16">D8</f>
        <v>1 800,00</v>
      </c>
    </row>
    <row r="9" spans="1:6" ht="16.5" customHeight="1">
      <c r="A9" s="167"/>
      <c r="B9" s="74" t="s">
        <v>88</v>
      </c>
      <c r="C9" s="75" t="s">
        <v>89</v>
      </c>
      <c r="D9" s="83" t="s">
        <v>87</v>
      </c>
      <c r="E9" s="181"/>
      <c r="F9" s="180" t="str">
        <f t="shared" si="0"/>
        <v>1 800,00</v>
      </c>
    </row>
    <row r="10" spans="1:6" ht="21.75" customHeight="1">
      <c r="A10" s="70" t="s">
        <v>90</v>
      </c>
      <c r="B10" s="70"/>
      <c r="C10" s="71" t="s">
        <v>91</v>
      </c>
      <c r="D10" s="82" t="s">
        <v>92</v>
      </c>
      <c r="E10" s="181"/>
      <c r="F10" s="183" t="str">
        <f t="shared" si="0"/>
        <v>300,00</v>
      </c>
    </row>
    <row r="11" spans="1:6" ht="16.5" customHeight="1">
      <c r="A11" s="167"/>
      <c r="B11" s="74" t="s">
        <v>93</v>
      </c>
      <c r="C11" s="75" t="s">
        <v>94</v>
      </c>
      <c r="D11" s="83" t="s">
        <v>92</v>
      </c>
      <c r="E11" s="181"/>
      <c r="F11" s="180" t="str">
        <f t="shared" si="0"/>
        <v>300,00</v>
      </c>
    </row>
    <row r="12" spans="1:6" ht="21.75" customHeight="1">
      <c r="A12" s="70" t="s">
        <v>74</v>
      </c>
      <c r="B12" s="70"/>
      <c r="C12" s="71" t="s">
        <v>15</v>
      </c>
      <c r="D12" s="88" t="s">
        <v>95</v>
      </c>
      <c r="E12" s="88">
        <f>E13+E14</f>
        <v>21900</v>
      </c>
      <c r="F12" s="88">
        <f>D12+E12</f>
        <v>2805000</v>
      </c>
    </row>
    <row r="13" spans="1:6" ht="25.5" customHeight="1">
      <c r="A13" s="167"/>
      <c r="B13" s="74" t="s">
        <v>30</v>
      </c>
      <c r="C13" s="75" t="s">
        <v>31</v>
      </c>
      <c r="D13" s="185" t="s">
        <v>96</v>
      </c>
      <c r="E13" s="182">
        <v>22000</v>
      </c>
      <c r="F13" s="185">
        <f>D13+E13</f>
        <v>2703000</v>
      </c>
    </row>
    <row r="14" spans="1:6" ht="27" customHeight="1">
      <c r="A14" s="168"/>
      <c r="B14" s="169" t="s">
        <v>21</v>
      </c>
      <c r="C14" s="170" t="s">
        <v>97</v>
      </c>
      <c r="D14" s="85" t="s">
        <v>98</v>
      </c>
      <c r="E14" s="182">
        <v>-100</v>
      </c>
      <c r="F14" s="182">
        <f>D14+E14</f>
        <v>13000</v>
      </c>
    </row>
    <row r="15" spans="1:6" ht="21" customHeight="1">
      <c r="A15" s="76"/>
      <c r="B15" s="171" t="s">
        <v>99</v>
      </c>
      <c r="C15" s="78" t="s">
        <v>100</v>
      </c>
      <c r="D15" s="85" t="s">
        <v>101</v>
      </c>
      <c r="E15" s="181"/>
      <c r="F15" s="180" t="str">
        <f t="shared" si="0"/>
        <v>89 000,00</v>
      </c>
    </row>
    <row r="16" spans="1:6" ht="23.25" customHeight="1">
      <c r="A16" s="172" t="s">
        <v>102</v>
      </c>
      <c r="B16" s="173"/>
      <c r="C16" s="174"/>
      <c r="D16" s="178">
        <f>D6+D8+D10+D12</f>
        <v>2864283</v>
      </c>
      <c r="E16" s="184">
        <f>E6+E8+E10+E12</f>
        <v>21900</v>
      </c>
      <c r="F16" s="184">
        <f>D16+E16</f>
        <v>2886183</v>
      </c>
    </row>
    <row r="19" spans="3:6" ht="14.25">
      <c r="C19" s="175"/>
      <c r="D19" s="175"/>
      <c r="E19" s="106" t="s">
        <v>16</v>
      </c>
      <c r="F19" s="106"/>
    </row>
    <row r="20" spans="3:4" ht="14.25">
      <c r="C20" s="176"/>
      <c r="D20" s="176"/>
    </row>
    <row r="21" spans="3:6" ht="14.25">
      <c r="C21" s="175"/>
      <c r="D21" s="175"/>
      <c r="E21" s="106" t="s">
        <v>17</v>
      </c>
      <c r="F21" s="106"/>
    </row>
  </sheetData>
  <mergeCells count="8">
    <mergeCell ref="A16:C16"/>
    <mergeCell ref="C19:D19"/>
    <mergeCell ref="C21:D21"/>
    <mergeCell ref="E19:F19"/>
    <mergeCell ref="E21:F21"/>
    <mergeCell ref="A3:D3"/>
    <mergeCell ref="C1:F1"/>
    <mergeCell ref="C2:F2"/>
  </mergeCells>
  <printOptions/>
  <pageMargins left="0.47" right="0.23" top="0.35" bottom="0.49" header="0.2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2011-03-11T10:11:10Z</cp:lastPrinted>
  <dcterms:created xsi:type="dcterms:W3CDTF">2009-10-15T10:17:39Z</dcterms:created>
  <dcterms:modified xsi:type="dcterms:W3CDTF">2011-03-11T10:11:15Z</dcterms:modified>
  <cp:category/>
  <cp:version/>
  <cp:contentType/>
  <cp:contentStatus/>
</cp:coreProperties>
</file>